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 tabRatio="908" firstSheet="22" activeTab="25"/>
  </bookViews>
  <sheets>
    <sheet name="目录" sheetId="67" r:id="rId1"/>
    <sheet name="2020年一般公共预算收入表" sheetId="1" r:id="rId2"/>
    <sheet name="2020年一般公共预算支出表" sheetId="2" r:id="rId3"/>
    <sheet name="2020年一般公共预算支出表 (功能分类)" sheetId="62" r:id="rId4"/>
    <sheet name="2020年一般公共预算区本级支出表" sheetId="61" r:id="rId5"/>
    <sheet name="2020年一般公共预算区本级支出表 (功能分类)" sheetId="63" r:id="rId6"/>
    <sheet name="2020年区级一般公共预算区本级基本支出（按经济分类）" sheetId="6" r:id="rId7"/>
    <sheet name="2020年区级“三公”经费支出预算表" sheetId="7" r:id="rId8"/>
    <sheet name="2020年凤泉区一般公共预算税收返还和转移支付表（分项目）" sheetId="9" r:id="rId9"/>
    <sheet name="2020年税收返还和转移支付（分地区）预算表" sheetId="10" r:id="rId10"/>
    <sheet name="政府一般债务限额和余额情况表" sheetId="22" r:id="rId11"/>
    <sheet name="2020年政府性基金预算收入表" sheetId="26" r:id="rId12"/>
    <sheet name="2020年政府性基金预算支出表" sheetId="39" r:id="rId13"/>
    <sheet name="2020年政府性基金预算支出明细表（功能分类）" sheetId="30" r:id="rId14"/>
    <sheet name="2020年区本级政府性基金预算支出表 " sheetId="64" r:id="rId15"/>
    <sheet name="2020年区本级政府性基金预算支出明细表（功能分类）" sheetId="68" r:id="rId16"/>
    <sheet name="2020年政府性基金转移支付预算表（分项目）" sheetId="32" r:id="rId17"/>
    <sheet name="2020年政府性基金转移支付预算表（分地区） " sheetId="33" r:id="rId18"/>
    <sheet name="政府专项债务余额情况表" sheetId="34" r:id="rId19"/>
    <sheet name="2020年国有资本经营预算收入表" sheetId="49" r:id="rId20"/>
    <sheet name="2020年国有资本经营预算支出表" sheetId="50" r:id="rId21"/>
    <sheet name="2020年区本级国有资本经营支出预算表" sheetId="65" r:id="rId22"/>
    <sheet name="2020年国有资本经营预算转移支付表" sheetId="66" r:id="rId23"/>
    <sheet name="2020年社会保险基金预算总表" sheetId="54" r:id="rId24"/>
    <sheet name="2020年社会保险基金收入预算表" sheetId="55" r:id="rId25"/>
    <sheet name="2020年社会保险基金支出预算表" sheetId="56" r:id="rId26"/>
  </sheets>
  <definedNames>
    <definedName name="_xlnm._FilterDatabase" localSheetId="6" hidden="1">'2020年区级一般公共预算区本级基本支出（按经济分类）'!$A$4:$B$80</definedName>
    <definedName name="_xlnm._FilterDatabase" localSheetId="12" hidden="1">'2020年政府性基金预算支出表'!$A$4:$D$38</definedName>
    <definedName name="_xlnm._FilterDatabase" localSheetId="13" hidden="1">'2020年政府性基金预算支出明细表（功能分类）'!$A$4:$E$102</definedName>
    <definedName name="_xlnm._FilterDatabase" localSheetId="14" hidden="1">'2020年区本级政府性基金预算支出表 '!$A$4:$D$38</definedName>
    <definedName name="_xlnm._FilterDatabase" localSheetId="15" hidden="1">'2020年区本级政府性基金预算支出明细表（功能分类）'!$A$4:$E$102</definedName>
    <definedName name="_Fill" localSheetId="21" hidden="1">#REF!</definedName>
    <definedName name="_Fill" localSheetId="22" hidden="1">#REF!</definedName>
    <definedName name="_Fill" localSheetId="14" hidden="1">#REF!</definedName>
    <definedName name="_Fill" localSheetId="4" hidden="1">#REF!</definedName>
    <definedName name="_Fill" localSheetId="5" hidden="1">#REF!</definedName>
    <definedName name="_Fill" localSheetId="3" hidden="1">#REF!</definedName>
    <definedName name="_Fill" hidden="1">#REF!</definedName>
    <definedName name="_xlnm._FilterDatabase" localSheetId="21" hidden="1">#REF!</definedName>
    <definedName name="_xlnm._FilterDatabase" localSheetId="22" hidden="1">#REF!</definedName>
    <definedName name="_xlnm._FilterDatabase" localSheetId="24" hidden="1">'2020年社会保险基金收入预算表'!$A$4:$IT$36</definedName>
    <definedName name="_xlnm._FilterDatabase" localSheetId="25" hidden="1">'2020年社会保险基金支出预算表'!$A$4:$IT$33</definedName>
    <definedName name="_xlnm._FilterDatabase" localSheetId="9" hidden="1">'2020年税收返还和转移支付（分地区）预算表'!$A$5:$J$64</definedName>
    <definedName name="_xlnm._FilterDatabase" localSheetId="8" hidden="1">'2020年凤泉区一般公共预算税收返还和转移支付表（分项目）'!$A$6:$B$79</definedName>
    <definedName name="_xlnm._FilterDatabase" localSheetId="4" hidden="1">#REF!</definedName>
    <definedName name="_xlnm._FilterDatabase" localSheetId="5" hidden="1">#REF!</definedName>
    <definedName name="_xlnm._FilterDatabase" localSheetId="2" hidden="1">'2020年一般公共预算支出表'!$A$4:$WUK$29</definedName>
    <definedName name="_xlnm._FilterDatabase" localSheetId="3" hidden="1">#REF!</definedName>
    <definedName name="_xlnm._FilterDatabase" localSheetId="11" hidden="1">'2020年政府性基金预算收入表'!$A$4:$D$19</definedName>
    <definedName name="_xlnm._FilterDatabase" localSheetId="17" hidden="1">'2020年政府性基金转移支付预算表（分地区） '!$B$6:$I$21</definedName>
    <definedName name="_xlnm._FilterDatabase" hidden="1">#REF!</definedName>
    <definedName name="_Key1" localSheetId="21" hidden="1">#REF!</definedName>
    <definedName name="_Key1" localSheetId="19" hidden="1">#REF!</definedName>
    <definedName name="_Key1" localSheetId="20" hidden="1">#REF!</definedName>
    <definedName name="_Key1" localSheetId="22" hidden="1">#REF!</definedName>
    <definedName name="_Key1" localSheetId="14" hidden="1">#REF!</definedName>
    <definedName name="_Key1" localSheetId="25" hidden="1">#REF!</definedName>
    <definedName name="_Key1" localSheetId="4" hidden="1">#REF!</definedName>
    <definedName name="_Key1" localSheetId="5" hidden="1">#REF!</definedName>
    <definedName name="_Key1" localSheetId="3" hidden="1">#REF!</definedName>
    <definedName name="_Key1" localSheetId="12" hidden="1">#REF!</definedName>
    <definedName name="_Key1" localSheetId="17" hidden="1">#REF!</definedName>
    <definedName name="_Key1" hidden="1">#REF!</definedName>
    <definedName name="_Order1" hidden="1">255</definedName>
    <definedName name="_Order2" hidden="1">255</definedName>
    <definedName name="_Sort" localSheetId="21" hidden="1">#REF!</definedName>
    <definedName name="_Sort" localSheetId="19" hidden="1">#REF!</definedName>
    <definedName name="_Sort" localSheetId="20" hidden="1">#REF!</definedName>
    <definedName name="_Sort" localSheetId="22" hidden="1">#REF!</definedName>
    <definedName name="_Sort" localSheetId="14" hidden="1">#REF!</definedName>
    <definedName name="_Sort" localSheetId="25" hidden="1">#REF!</definedName>
    <definedName name="_Sort" localSheetId="4" hidden="1">#REF!</definedName>
    <definedName name="_Sort" localSheetId="5" hidden="1">#REF!</definedName>
    <definedName name="_Sort" localSheetId="3" hidden="1">#REF!</definedName>
    <definedName name="_Sort" localSheetId="12" hidden="1">#REF!</definedName>
    <definedName name="_Sort" localSheetId="17" hidden="1">#REF!</definedName>
    <definedName name="_Sort" hidden="1">#REF!</definedName>
    <definedName name="AccessDatabase" hidden="1">"D:\文_件\省长专项\2000省长专项审批.mdb"</definedName>
    <definedName name="_xlnm.Print_Area" localSheetId="13">'2020年政府性基金预算支出明细表（功能分类）'!$A$1:$E$97</definedName>
    <definedName name="_xlnm.Print_Area" localSheetId="15">'2020年区本级政府性基金预算支出明细表（功能分类）'!$A$1:$E$97</definedName>
  </definedNames>
  <calcPr calcId="144525"/>
</workbook>
</file>

<file path=xl/sharedStrings.xml><?xml version="1.0" encoding="utf-8"?>
<sst xmlns="http://schemas.openxmlformats.org/spreadsheetml/2006/main" count="4706" uniqueCount="1619">
  <si>
    <t>2020年凤泉区政府预算公开目录</t>
  </si>
  <si>
    <t>序号</t>
  </si>
  <si>
    <t>目     录</t>
  </si>
  <si>
    <t>表一</t>
  </si>
  <si>
    <t>表二</t>
  </si>
  <si>
    <t>表三</t>
  </si>
  <si>
    <t>表四</t>
  </si>
  <si>
    <t>表五</t>
  </si>
  <si>
    <t>表六</t>
  </si>
  <si>
    <t>表七</t>
  </si>
  <si>
    <t>表八</t>
  </si>
  <si>
    <t>表九</t>
  </si>
  <si>
    <t>表十</t>
  </si>
  <si>
    <t>表十一</t>
  </si>
  <si>
    <t>表十二</t>
  </si>
  <si>
    <t>表十三</t>
  </si>
  <si>
    <t>表十四</t>
  </si>
  <si>
    <t>表十五</t>
  </si>
  <si>
    <t>表十六</t>
  </si>
  <si>
    <t>表十七</t>
  </si>
  <si>
    <t>表十八</t>
  </si>
  <si>
    <t>表十九</t>
  </si>
  <si>
    <t>表二十</t>
  </si>
  <si>
    <t>表二十一</t>
  </si>
  <si>
    <t>表二十二</t>
  </si>
  <si>
    <t>表二十三</t>
  </si>
  <si>
    <t>表二十四</t>
  </si>
  <si>
    <t>表二十五</t>
  </si>
  <si>
    <t>2020年一般公共预算收入表</t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</si>
  <si>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</si>
  <si>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</si>
  <si>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上年决算（执行)数</t>
  </si>
  <si>
    <t>预算数</t>
  </si>
  <si>
    <t>预算数为决算（执行）数%</t>
  </si>
  <si>
    <t>一、税收收入</t>
  </si>
  <si>
    <t xml:space="preserve">    增值税</t>
  </si>
  <si>
    <t xml:space="preserve">      其中：国内改征增值税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</si>
  <si>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</si>
  <si>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</si>
  <si>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</si>
  <si>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</si>
  <si>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  其中：水资源税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</si>
  <si>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</si>
  <si>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</si>
  <si>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</si>
  <si>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</si>
  <si>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</si>
  <si>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</si>
  <si>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</si>
  <si>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</si>
  <si>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</si>
  <si>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</si>
  <si>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</si>
  <si>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</si>
  <si>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</si>
  <si>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</si>
  <si>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</si>
  <si>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</si>
  <si>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</si>
  <si>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</si>
  <si>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</si>
  <si>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</si>
  <si>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</t>
  </si>
  <si>
    <t>收入合计</t>
  </si>
  <si>
    <t>2020年一般公共预算支出表</t>
  </si>
  <si>
    <t>项目</t>
  </si>
  <si>
    <t>备注</t>
  </si>
  <si>
    <t>一、一般公共服务</t>
  </si>
  <si>
    <t>二、外交支出</t>
  </si>
  <si>
    <t/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</si>
  <si>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</si>
  <si>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</si>
  <si>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</si>
  <si>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</si>
  <si>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</si>
  <si>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</si>
  <si>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</si>
  <si>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</si>
  <si>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</si>
  <si>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</si>
  <si>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</si>
  <si>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</si>
  <si>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</si>
  <si>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</si>
  <si>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</si>
  <si>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</si>
  <si>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</si>
  <si>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</si>
  <si>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</si>
  <si>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</si>
  <si>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二十三、债务付息支出</t>
  </si>
  <si>
    <t>二十四、债务发行费用支出</t>
  </si>
  <si>
    <t>二十五、其他支出</t>
  </si>
  <si>
    <t>支出合计</t>
  </si>
  <si>
    <t>2020年一般公共预算支出表（功能分类）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</si>
  <si>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</si>
  <si>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</si>
  <si>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</si>
  <si>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</si>
  <si>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</si>
  <si>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</si>
  <si>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</si>
  <si>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</si>
  <si>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</si>
  <si>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</si>
  <si>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</si>
  <si>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</si>
  <si>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</si>
  <si>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</si>
  <si>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</si>
  <si>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</si>
  <si>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</si>
  <si>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</si>
  <si>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</si>
  <si>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</si>
  <si>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</si>
  <si>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</si>
  <si>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</si>
  <si>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</si>
  <si>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</si>
  <si>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</si>
  <si>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</si>
  <si>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</si>
  <si>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</si>
  <si>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</si>
  <si>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</si>
  <si>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</si>
  <si>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</si>
  <si>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</si>
  <si>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</si>
  <si>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</si>
  <si>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</si>
  <si>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</si>
  <si>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</si>
  <si>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</si>
  <si>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</si>
  <si>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</si>
  <si>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</si>
  <si>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</si>
  <si>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</si>
  <si>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</si>
  <si>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</si>
  <si>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</si>
  <si>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发票管理及税务登记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</si>
  <si>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</si>
  <si>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</si>
  <si>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</si>
  <si>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</si>
  <si>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</si>
  <si>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</si>
  <si>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</si>
  <si>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</si>
  <si>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</si>
  <si>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</si>
  <si>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</si>
  <si>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</si>
  <si>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</si>
  <si>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</si>
  <si>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检验免疫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</si>
  <si>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</si>
  <si>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</si>
  <si>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</si>
  <si>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</si>
  <si>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</si>
  <si>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</si>
  <si>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</si>
  <si>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</si>
  <si>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</si>
  <si>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</si>
  <si>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</si>
  <si>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</si>
  <si>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</si>
  <si>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</si>
  <si>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</si>
  <si>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</si>
  <si>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</si>
  <si>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</si>
  <si>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</si>
  <si>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</si>
  <si>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</si>
  <si>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</si>
  <si>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</si>
  <si>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</si>
  <si>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</si>
  <si>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</si>
  <si>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</si>
  <si>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</si>
  <si>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</si>
  <si>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</si>
  <si>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</si>
  <si>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</si>
  <si>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</si>
  <si>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</si>
  <si>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</si>
  <si>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</si>
  <si>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</si>
  <si>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</si>
  <si>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</si>
  <si>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</si>
  <si>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</si>
  <si>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</si>
  <si>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</si>
  <si>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</si>
  <si>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</si>
  <si>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</si>
  <si>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</si>
  <si>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</si>
  <si>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</si>
  <si>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</si>
  <si>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</si>
  <si>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</si>
  <si>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</si>
  <si>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</si>
  <si>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</si>
  <si>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</si>
  <si>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</si>
  <si>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</si>
  <si>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</si>
  <si>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</si>
  <si>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</si>
  <si>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</si>
  <si>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</si>
  <si>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</si>
  <si>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</si>
  <si>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</si>
  <si>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</si>
  <si>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</si>
  <si>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</si>
  <si>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</si>
  <si>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</si>
  <si>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</si>
  <si>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</si>
  <si>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</si>
  <si>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</si>
  <si>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</si>
  <si>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 xml:space="preserve">    对外合作与交流</t>
  </si>
  <si>
    <t xml:space="preserve">    其他外交支出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</si>
  <si>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</si>
  <si>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</si>
  <si>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</si>
  <si>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</si>
  <si>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</si>
  <si>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</si>
  <si>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</si>
  <si>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</si>
  <si>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</si>
  <si>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</si>
  <si>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</si>
  <si>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</si>
  <si>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</si>
  <si>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</si>
  <si>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</si>
  <si>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</si>
  <si>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</si>
  <si>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</si>
  <si>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</si>
  <si>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</si>
  <si>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</si>
  <si>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</si>
  <si>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</si>
  <si>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</si>
  <si>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</si>
  <si>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</si>
  <si>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</si>
  <si>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</si>
  <si>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</si>
  <si>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</si>
  <si>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</si>
  <si>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</si>
  <si>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</si>
  <si>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</si>
  <si>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</si>
  <si>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</si>
  <si>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</si>
  <si>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</si>
  <si>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</si>
  <si>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</si>
  <si>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司法鉴定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</si>
  <si>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</si>
  <si>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</si>
  <si>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</si>
  <si>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</si>
  <si>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</si>
  <si>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</si>
  <si>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</si>
  <si>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</si>
  <si>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</si>
  <si>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</si>
  <si>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</si>
  <si>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</si>
  <si>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</si>
  <si>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</si>
  <si>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</si>
  <si>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</si>
  <si>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</si>
  <si>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</si>
  <si>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</si>
  <si>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</si>
  <si>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其他公共安全支出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</si>
  <si>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</si>
  <si>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</si>
  <si>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</si>
  <si>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</si>
  <si>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</si>
  <si>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</si>
  <si>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</si>
  <si>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</si>
  <si>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</si>
  <si>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</si>
  <si>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</si>
  <si>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</si>
  <si>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</si>
  <si>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</si>
  <si>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</si>
  <si>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</si>
  <si>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</si>
  <si>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</si>
  <si>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</si>
  <si>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</si>
  <si>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</si>
  <si>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</si>
  <si>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</si>
  <si>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</si>
  <si>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</si>
  <si>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</si>
  <si>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</si>
  <si>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</si>
  <si>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</si>
  <si>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</si>
  <si>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</si>
  <si>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</si>
  <si>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</si>
  <si>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</si>
  <si>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</si>
  <si>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</si>
  <si>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</si>
  <si>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</si>
  <si>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</si>
  <si>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</si>
  <si>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</si>
  <si>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</si>
  <si>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</si>
  <si>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</si>
  <si>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</si>
  <si>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</si>
  <si>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</si>
  <si>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</si>
  <si>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</si>
  <si>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</si>
  <si>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</si>
  <si>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</si>
  <si>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</si>
  <si>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</si>
  <si>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</si>
  <si>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</si>
  <si>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</si>
  <si>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</si>
  <si>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</si>
  <si>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</si>
  <si>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</si>
  <si>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</si>
  <si>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</si>
  <si>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</si>
  <si>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</si>
  <si>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</si>
  <si>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</si>
  <si>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</si>
  <si>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</si>
  <si>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</si>
  <si>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</si>
  <si>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</si>
  <si>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</si>
  <si>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</si>
  <si>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</si>
  <si>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</si>
  <si>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</si>
  <si>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</si>
  <si>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</si>
  <si>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</si>
  <si>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</si>
  <si>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</si>
  <si>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</si>
  <si>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</si>
  <si>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</si>
  <si>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</si>
  <si>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</si>
  <si>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</si>
  <si>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</si>
  <si>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</si>
  <si>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</si>
  <si>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</si>
  <si>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</si>
  <si>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</si>
  <si>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</si>
  <si>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</si>
  <si>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</si>
  <si>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</si>
  <si>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</si>
  <si>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</si>
  <si>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</si>
  <si>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</si>
  <si>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</si>
  <si>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</si>
  <si>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</si>
  <si>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</si>
  <si>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</si>
  <si>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</si>
  <si>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</si>
  <si>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</si>
  <si>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</si>
  <si>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</si>
  <si>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</si>
  <si>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</si>
  <si>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</si>
  <si>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</si>
  <si>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</si>
  <si>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</si>
  <si>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</si>
  <si>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</si>
  <si>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</si>
  <si>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</si>
  <si>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</si>
  <si>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</si>
  <si>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</si>
  <si>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</si>
  <si>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</si>
  <si>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</si>
  <si>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</si>
  <si>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</si>
  <si>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</si>
  <si>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监测监管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</si>
  <si>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</si>
  <si>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</si>
  <si>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</si>
  <si>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</si>
  <si>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</si>
  <si>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</si>
  <si>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</si>
  <si>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</si>
  <si>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</si>
  <si>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</si>
  <si>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</si>
  <si>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</si>
  <si>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</si>
  <si>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</si>
  <si>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</si>
  <si>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</si>
  <si>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</si>
  <si>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</si>
  <si>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</si>
  <si>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</si>
  <si>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</si>
  <si>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</si>
  <si>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</si>
  <si>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</si>
  <si>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</si>
  <si>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</si>
  <si>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</si>
  <si>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</si>
  <si>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</si>
  <si>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</si>
  <si>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</si>
  <si>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</si>
  <si>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</si>
  <si>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</si>
  <si>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</si>
  <si>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</si>
  <si>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</si>
  <si>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</si>
  <si>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</si>
  <si>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</si>
  <si>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</si>
  <si>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</si>
  <si>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</si>
  <si>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</si>
  <si>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</si>
  <si>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</si>
  <si>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</si>
  <si>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</si>
  <si>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</si>
  <si>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</si>
  <si>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</si>
  <si>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</si>
  <si>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</si>
  <si>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</si>
  <si>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</si>
  <si>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</si>
  <si>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</si>
  <si>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</si>
  <si>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</si>
  <si>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</si>
  <si>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</si>
  <si>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</si>
  <si>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</si>
  <si>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</si>
  <si>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</si>
  <si>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</si>
  <si>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</si>
  <si>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</si>
  <si>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</si>
  <si>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</si>
  <si>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</si>
  <si>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</si>
  <si>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</si>
  <si>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</si>
  <si>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</si>
  <si>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</si>
  <si>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</si>
  <si>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</si>
  <si>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</si>
  <si>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</si>
  <si>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</si>
  <si>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</si>
  <si>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</si>
  <si>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</si>
  <si>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</si>
  <si>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</si>
  <si>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</si>
  <si>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</si>
  <si>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</si>
  <si>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</si>
  <si>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</si>
  <si>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</si>
  <si>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</si>
  <si>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</si>
  <si>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</si>
  <si>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</si>
  <si>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</si>
  <si>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</si>
  <si>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</si>
  <si>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</si>
  <si>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</si>
  <si>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</si>
  <si>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</si>
  <si>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</si>
  <si>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</si>
  <si>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</si>
  <si>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</si>
  <si>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</si>
  <si>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</si>
  <si>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</si>
  <si>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</si>
  <si>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</si>
  <si>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</si>
  <si>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</si>
  <si>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</si>
  <si>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</si>
  <si>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</si>
  <si>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</si>
  <si>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</si>
  <si>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</si>
  <si>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</si>
  <si>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</si>
  <si>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</si>
  <si>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</si>
  <si>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</si>
  <si>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</si>
  <si>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</si>
  <si>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</si>
  <si>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</si>
  <si>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</si>
  <si>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</si>
  <si>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</si>
  <si>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</si>
  <si>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</si>
  <si>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</si>
  <si>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</si>
  <si>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</si>
  <si>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</si>
  <si>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</si>
  <si>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</si>
  <si>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</si>
  <si>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</si>
  <si>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</si>
  <si>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</si>
  <si>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</si>
  <si>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</si>
  <si>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</si>
  <si>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</si>
  <si>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</si>
  <si>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</si>
  <si>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</si>
  <si>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</si>
  <si>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</si>
  <si>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</si>
  <si>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</si>
  <si>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</si>
  <si>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</si>
  <si>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</si>
  <si>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</si>
  <si>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</si>
  <si>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</si>
  <si>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</si>
  <si>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</si>
  <si>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</si>
  <si>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</si>
  <si>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</si>
  <si>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老龄卫生健康服务</t>
  </si>
  <si>
    <t xml:space="preserve">      老龄卫生健康服务</t>
  </si>
  <si>
    <t xml:space="preserve">    其他卫生健康支出</t>
  </si>
  <si>
    <t xml:space="preserve">      其他卫生健康支出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</si>
  <si>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</si>
  <si>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</si>
  <si>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</si>
  <si>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</si>
  <si>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</si>
  <si>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</si>
  <si>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</si>
  <si>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</si>
  <si>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</si>
  <si>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</si>
  <si>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</si>
  <si>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</si>
  <si>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</si>
  <si>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</si>
  <si>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</si>
  <si>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</si>
  <si>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</si>
  <si>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</si>
  <si>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</si>
  <si>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</si>
  <si>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</si>
  <si>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</si>
  <si>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</si>
  <si>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</si>
  <si>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</si>
  <si>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</si>
  <si>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</si>
  <si>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</si>
  <si>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</si>
  <si>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</si>
  <si>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</si>
  <si>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</si>
  <si>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</si>
  <si>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</si>
  <si>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</si>
  <si>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</si>
  <si>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</si>
  <si>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</si>
  <si>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</si>
  <si>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</si>
  <si>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</si>
  <si>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</si>
  <si>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</si>
  <si>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</si>
  <si>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</si>
  <si>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</si>
  <si>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</si>
  <si>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</si>
  <si>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</si>
  <si>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</si>
  <si>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</si>
  <si>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</si>
  <si>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</si>
  <si>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</si>
  <si>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</si>
  <si>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</si>
  <si>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</si>
  <si>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</si>
  <si>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</si>
  <si>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</si>
  <si>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</si>
  <si>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</si>
  <si>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</si>
  <si>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</si>
  <si>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城乡社区管理事务</t>
  </si>
  <si>
    <t xml:space="preserve">      城管执法</t>
  </si>
  <si>
    <t xml:space="preserve">      工程建设国家标准规范编制与监管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</si>
  <si>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</si>
  <si>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</si>
  <si>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</si>
  <si>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</si>
  <si>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</si>
  <si>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</si>
  <si>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</si>
  <si>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</si>
  <si>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</si>
  <si>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</si>
  <si>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</si>
  <si>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</si>
  <si>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</si>
  <si>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</si>
  <si>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</si>
  <si>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</si>
  <si>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</si>
  <si>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</si>
  <si>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</si>
  <si>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</si>
  <si>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</si>
  <si>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</si>
  <si>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</si>
  <si>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</si>
  <si>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</si>
  <si>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</si>
  <si>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</si>
  <si>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</si>
  <si>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</si>
  <si>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</si>
  <si>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成品油价格改革对渔业的补贴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</si>
  <si>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</si>
  <si>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</si>
  <si>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</si>
  <si>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</si>
  <si>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</si>
  <si>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</si>
  <si>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</si>
  <si>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</si>
  <si>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</si>
  <si>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自然保护区等管理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</si>
  <si>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</si>
  <si>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</si>
  <si>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</si>
  <si>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</si>
  <si>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</si>
  <si>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</si>
  <si>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</si>
  <si>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</si>
  <si>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</si>
  <si>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成品油价格改革对林业的补贴</t>
  </si>
  <si>
    <t xml:space="preserve">      林业草原防灾减灾</t>
  </si>
  <si>
    <t xml:space="preserve">      国家公园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</si>
  <si>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</si>
  <si>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</si>
  <si>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</si>
  <si>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</si>
  <si>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</si>
  <si>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</si>
  <si>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</si>
  <si>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</si>
  <si>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</si>
  <si>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</si>
  <si>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</si>
  <si>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</si>
  <si>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</si>
  <si>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</si>
  <si>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</si>
  <si>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</si>
  <si>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</si>
  <si>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</si>
  <si>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</si>
  <si>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</si>
  <si>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</si>
  <si>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</si>
  <si>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</si>
  <si>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</si>
  <si>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</si>
  <si>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</si>
  <si>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</si>
  <si>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</si>
  <si>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</si>
  <si>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</si>
  <si>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</si>
  <si>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 “三西”农业建设专项补助</t>
  </si>
  <si>
    <t xml:space="preserve">      扶贫事业机构</t>
  </si>
  <si>
    <t xml:space="preserve">      其他扶贫支出</t>
  </si>
  <si>
    <t xml:space="preserve">    农村综合改革</t>
  </si>
  <si>
    <t xml:space="preserve">      对村级一事一议的补助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</si>
  <si>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</si>
  <si>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</si>
  <si>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</si>
  <si>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</si>
  <si>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</si>
  <si>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</si>
  <si>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</si>
  <si>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</si>
  <si>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</si>
  <si>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</si>
  <si>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</si>
  <si>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</si>
  <si>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</si>
  <si>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</si>
  <si>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</si>
  <si>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</si>
  <si>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</si>
  <si>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</si>
  <si>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</si>
  <si>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</si>
  <si>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</si>
  <si>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</si>
  <si>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</si>
  <si>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</si>
  <si>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</si>
  <si>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</si>
  <si>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</si>
  <si>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</si>
  <si>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</si>
  <si>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</si>
  <si>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</si>
  <si>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</si>
  <si>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</si>
  <si>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</si>
  <si>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</si>
  <si>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</si>
  <si>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</si>
  <si>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</si>
  <si>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</si>
  <si>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</si>
  <si>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</si>
  <si>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</si>
  <si>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</si>
  <si>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</si>
  <si>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</si>
  <si>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</si>
  <si>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</si>
  <si>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</si>
  <si>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</si>
  <si>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</si>
  <si>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</si>
  <si>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</si>
  <si>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</si>
  <si>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</si>
  <si>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</si>
  <si>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</si>
  <si>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</si>
  <si>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</si>
  <si>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</si>
  <si>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</si>
  <si>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</si>
  <si>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</si>
  <si>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</si>
  <si>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</si>
  <si>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</si>
  <si>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</si>
  <si>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</si>
  <si>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</si>
  <si>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</si>
  <si>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</si>
  <si>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</si>
  <si>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</si>
  <si>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</si>
  <si>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</si>
  <si>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</si>
  <si>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</si>
  <si>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</si>
  <si>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</si>
  <si>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</si>
  <si>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</si>
  <si>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</si>
  <si>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</si>
  <si>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</si>
  <si>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</si>
  <si>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</si>
  <si>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</si>
  <si>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</si>
  <si>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</si>
  <si>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</si>
  <si>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</si>
  <si>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</si>
  <si>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</si>
  <si>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信息安全建设</t>
  </si>
  <si>
    <t xml:space="preserve">      专用通信</t>
  </si>
  <si>
    <t xml:space="preserve">      无线电监管</t>
  </si>
  <si>
    <t xml:space="preserve">      工业和信息产业战略研究与标准制定</t>
  </si>
  <si>
    <t xml:space="preserve">      工业和信息产业支持</t>
  </si>
  <si>
    <t xml:space="preserve">      电子专项工程</t>
  </si>
  <si>
    <t xml:space="preserve">      技术基础研究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</si>
  <si>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</si>
  <si>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</si>
  <si>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</si>
  <si>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</si>
  <si>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</si>
  <si>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</si>
  <si>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</si>
  <si>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</si>
  <si>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</si>
  <si>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</si>
  <si>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</si>
  <si>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</si>
  <si>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</si>
  <si>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</si>
  <si>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</si>
  <si>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</si>
  <si>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</si>
  <si>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</si>
  <si>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</si>
  <si>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</si>
  <si>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</si>
  <si>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</si>
  <si>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</si>
  <si>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</si>
  <si>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</si>
  <si>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</si>
  <si>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</si>
  <si>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</si>
  <si>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</si>
  <si>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</si>
  <si>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</si>
  <si>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</si>
  <si>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</si>
  <si>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</si>
  <si>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</si>
  <si>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</si>
  <si>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其他金融支出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</si>
  <si>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</si>
  <si>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</si>
  <si>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</si>
  <si>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</si>
  <si>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</si>
  <si>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</si>
  <si>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</si>
  <si>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</si>
  <si>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</si>
  <si>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</si>
  <si>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</si>
  <si>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</si>
  <si>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</si>
  <si>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</si>
  <si>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</si>
  <si>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</si>
  <si>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</si>
  <si>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</si>
  <si>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</si>
  <si>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</si>
  <si>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</si>
  <si>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</si>
  <si>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</si>
  <si>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</si>
  <si>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</si>
  <si>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</si>
  <si>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</si>
  <si>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</si>
  <si>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</si>
  <si>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</si>
  <si>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</si>
  <si>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</si>
  <si>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</si>
  <si>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</si>
  <si>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</si>
  <si>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</si>
  <si>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</si>
  <si>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</si>
  <si>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</si>
  <si>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</si>
  <si>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</si>
  <si>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</si>
  <si>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</si>
  <si>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</si>
  <si>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</si>
  <si>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</si>
  <si>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</si>
  <si>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</si>
  <si>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</si>
  <si>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</si>
  <si>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</si>
  <si>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</si>
  <si>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</si>
  <si>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</si>
  <si>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</si>
  <si>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</si>
  <si>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</si>
  <si>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</si>
  <si>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</si>
  <si>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</si>
  <si>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</si>
  <si>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</si>
  <si>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</si>
  <si>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</si>
  <si>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 xml:space="preserve">    粮油事务</t>
  </si>
  <si>
    <t xml:space="preserve">      粮食财务与审计支出</t>
  </si>
  <si>
    <t xml:space="preserve">      粮食信息统计</t>
  </si>
  <si>
    <t xml:space="preserve">      粮食专项业务活动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</si>
  <si>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</si>
  <si>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</si>
  <si>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</si>
  <si>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</si>
  <si>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</si>
  <si>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</si>
  <si>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其他粮油事务支出</t>
  </si>
  <si>
    <t xml:space="preserve">    物资事务</t>
  </si>
  <si>
    <t xml:space="preserve">      铁路专用线</t>
  </si>
  <si>
    <t xml:space="preserve">      护库武警和民兵支出</t>
  </si>
  <si>
    <t xml:space="preserve">      物资保管与保养</t>
  </si>
  <si>
    <t xml:space="preserve">      专项贷款利息</t>
  </si>
  <si>
    <t xml:space="preserve">      物资转移</t>
  </si>
  <si>
    <t xml:space="preserve">      物资轮换</t>
  </si>
  <si>
    <t xml:space="preserve">      仓库建设</t>
  </si>
  <si>
    <t xml:space="preserve">      仓库安防</t>
  </si>
  <si>
    <t xml:space="preserve">      其他物资事务支出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</si>
  <si>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</si>
  <si>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</si>
  <si>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</si>
  <si>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</si>
  <si>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</si>
  <si>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</si>
  <si>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</si>
  <si>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</si>
  <si>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</si>
  <si>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</si>
  <si>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</si>
  <si>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</si>
  <si>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</si>
  <si>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</si>
  <si>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</si>
  <si>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</si>
  <si>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</si>
  <si>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</si>
  <si>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</si>
  <si>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</si>
  <si>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</si>
  <si>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</si>
  <si>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</si>
  <si>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</si>
  <si>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</si>
  <si>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</si>
  <si>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</si>
  <si>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安全生产基础</t>
  </si>
  <si>
    <t xml:space="preserve">      应急救援</t>
  </si>
  <si>
    <t xml:space="preserve">      应急管理</t>
  </si>
  <si>
    <t xml:space="preserve">      其他应急管理支出</t>
  </si>
  <si>
    <t xml:space="preserve">    消防事务</t>
  </si>
  <si>
    <t xml:space="preserve">      消防应急救援</t>
  </si>
  <si>
    <t xml:space="preserve">      其他消防事务支出</t>
  </si>
  <si>
    <t xml:space="preserve">    森林消防事务</t>
  </si>
  <si>
    <t xml:space="preserve">      森林消防应急救援</t>
  </si>
  <si>
    <t xml:space="preserve">      其他森林消防事务支出</t>
  </si>
  <si>
    <t xml:space="preserve">    煤矿安全</t>
  </si>
  <si>
    <t xml:space="preserve">      煤矿安全监察事务</t>
  </si>
  <si>
    <t xml:space="preserve">      煤矿应急救援事务</t>
  </si>
  <si>
    <t xml:space="preserve">      其他煤矿安全支出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</si>
  <si>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</si>
  <si>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</si>
  <si>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</si>
  <si>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</si>
  <si>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</si>
  <si>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</si>
  <si>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</si>
  <si>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</si>
  <si>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</si>
  <si>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</si>
  <si>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</si>
  <si>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</si>
  <si>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</si>
  <si>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</si>
  <si>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</si>
  <si>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中央自然灾害生活补助</t>
  </si>
  <si>
    <t xml:space="preserve">      地方自然灾害生活补助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</si>
  <si>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</si>
  <si>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</si>
  <si>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</si>
  <si>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</si>
  <si>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</si>
  <si>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</si>
  <si>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</si>
  <si>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</si>
  <si>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</si>
  <si>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 xml:space="preserve">    地方政府一般债务发行费用支出</t>
  </si>
  <si>
    <t xml:space="preserve">    年初预留</t>
  </si>
  <si>
    <t>2020年一般公共预算区本级支出表</t>
  </si>
  <si>
    <t>2020年一般公共预算区本级支出表（功能分类）</t>
  </si>
  <si>
    <t>2020年区本级一般公共预算基本支出明细表
(政府预算支出经济分类）</t>
  </si>
  <si>
    <t xml:space="preserve">单位：万元    </t>
  </si>
  <si>
    <t>合计</t>
  </si>
  <si>
    <t>基本支出</t>
  </si>
  <si>
    <t>项目支出</t>
  </si>
  <si>
    <t>机关工资福利支出</t>
  </si>
  <si>
    <t>工资奖金津补贴</t>
  </si>
  <si>
    <t>社会保障缴费</t>
  </si>
  <si>
    <t>住房公积金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</si>
  <si>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</si>
  <si>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</si>
  <si>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</si>
  <si>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</si>
  <si>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</si>
  <si>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</si>
  <si>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</si>
  <si>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</si>
  <si>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</si>
  <si>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</si>
  <si>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</si>
  <si>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</si>
  <si>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</si>
  <si>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</si>
  <si>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</si>
  <si>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</si>
  <si>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</si>
  <si>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</si>
  <si>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</si>
  <si>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</si>
  <si>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</si>
  <si>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</si>
  <si>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</si>
  <si>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</si>
  <si>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</si>
  <si>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</si>
  <si>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</si>
  <si>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</si>
  <si>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</si>
  <si>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</si>
  <si>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</si>
  <si>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</si>
  <si>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</si>
  <si>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</si>
  <si>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</si>
  <si>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</si>
  <si>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</si>
  <si>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</si>
  <si>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</si>
  <si>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</si>
  <si>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</si>
  <si>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</si>
  <si>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</si>
  <si>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</si>
  <si>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</si>
  <si>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</si>
  <si>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</si>
  <si>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</si>
  <si>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</si>
  <si>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</si>
  <si>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</si>
  <si>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</si>
  <si>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</si>
  <si>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</si>
  <si>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</si>
  <si>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</si>
  <si>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</si>
  <si>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</si>
  <si>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预备费</t>
  </si>
  <si>
    <t>预留</t>
  </si>
  <si>
    <t>其他支出</t>
  </si>
  <si>
    <t>赠与</t>
  </si>
  <si>
    <t>国家赔偿费用支出</t>
  </si>
  <si>
    <t>对民间非营利组织和群众性自治组织补贴</t>
  </si>
  <si>
    <t>2020年区级“三公”经费支出预算表</t>
  </si>
  <si>
    <t>项    目</t>
  </si>
  <si>
    <t>2019年执行数</t>
  </si>
  <si>
    <t>2020年预算数</t>
  </si>
  <si>
    <t>公务用车购置及运行费</t>
  </si>
  <si>
    <t>其中：公务用车运行维护费</t>
  </si>
  <si>
    <t xml:space="preserve">      公务用车购置费</t>
  </si>
  <si>
    <t>合    计</t>
  </si>
  <si>
    <r>
      <rPr>
        <sz val="12"/>
        <rFont val="宋体"/>
        <charset val="134"/>
      </rPr>
      <t xml:space="preserve">注：按照党中央、国务院以及部门预算管理有关规定，“三公”经费包括因公出国（境）费、公务用车购置及运行费和公务接待费。
</t>
    </r>
    <r>
      <rPr>
        <sz val="12"/>
        <rFont val="等线"/>
        <charset val="134"/>
      </rPr>
      <t xml:space="preserve">    </t>
    </r>
    <r>
      <rPr>
        <sz val="12"/>
        <rFont val="宋体"/>
        <charset val="134"/>
      </rPr>
      <t>1</t>
    </r>
    <r>
      <rPr>
        <sz val="11"/>
        <color theme="1"/>
        <rFont val="等线"/>
        <charset val="134"/>
        <scheme val="minor"/>
      </rPr>
      <t>.</t>
    </r>
    <r>
      <rPr>
        <sz val="12"/>
        <rFont val="宋体"/>
        <charset val="134"/>
      </rPr>
      <t xml:space="preserve">因公出国（境）费，指单位工作人员公务出国（境）的住宿费、旅费、伙食补助费、杂费、培训费等支出。
</t>
    </r>
    <r>
      <rPr>
        <sz val="12"/>
        <rFont val="等线"/>
        <charset val="134"/>
      </rPr>
      <t xml:space="preserve">    </t>
    </r>
    <r>
      <rPr>
        <sz val="11"/>
        <color theme="1"/>
        <rFont val="等线"/>
        <charset val="134"/>
        <scheme val="minor"/>
      </rPr>
      <t>2.</t>
    </r>
    <r>
      <rPr>
        <sz val="12"/>
        <rFont val="宋体"/>
        <charset val="134"/>
      </rPr>
      <t xml:space="preserve">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
</t>
    </r>
    <r>
      <rPr>
        <sz val="12"/>
        <rFont val="等线"/>
        <charset val="134"/>
      </rPr>
      <t xml:space="preserve">    </t>
    </r>
    <r>
      <rPr>
        <sz val="11"/>
        <color theme="1"/>
        <rFont val="等线"/>
        <charset val="134"/>
        <scheme val="minor"/>
      </rPr>
      <t>3.</t>
    </r>
    <r>
      <rPr>
        <sz val="12"/>
        <rFont val="宋体"/>
        <charset val="134"/>
      </rPr>
      <t xml:space="preserve">公务接待费，指单位按规定开支的各类公务接待（含外宾接待）支出。
</t>
    </r>
    <r>
      <rPr>
        <sz val="12"/>
        <rFont val="等线"/>
        <charset val="134"/>
      </rPr>
      <t xml:space="preserve">    4.2020年预算安排“三公”经费支出4441万元，较上年预算安排4592万元，减少151万元，下降3.3%；较上年执行数3773万元，增加668万元，主要原因：一是部分执法执勤车辆老化，维修费用预计增加，二是公安部门拟更新购置35辆巡防用车，预计费用506万元。</t>
    </r>
  </si>
  <si>
    <t xml:space="preserve">    </t>
  </si>
  <si>
    <t>2020年凤泉区一般公共预算税收返还和转移支付表（分项目）</t>
  </si>
  <si>
    <t>预  算  科  目</t>
  </si>
  <si>
    <t>数  额</t>
  </si>
  <si>
    <t>一、本年一般公共预算收入</t>
  </si>
  <si>
    <t>二、上级补助收入</t>
  </si>
  <si>
    <t>（一）返还性收入</t>
  </si>
  <si>
    <t>增值税和消费税税收返还收入</t>
  </si>
  <si>
    <t>所得税基数返还收入</t>
  </si>
  <si>
    <t>成品油价格和税费改革税收返还收入</t>
  </si>
  <si>
    <t>增值税五五分享税收返还收入</t>
  </si>
  <si>
    <t>（二）一般性转移支付收入</t>
  </si>
  <si>
    <t>均衡性转移支付收入</t>
  </si>
  <si>
    <t>结算补助收入</t>
  </si>
  <si>
    <t>产粮（油）大县奖励资金收入</t>
  </si>
  <si>
    <t>重点生态功能区转移支付收入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</si>
  <si>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</si>
  <si>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</si>
  <si>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</si>
  <si>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</si>
  <si>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</si>
  <si>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</si>
  <si>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</si>
  <si>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农林水共同财政事权转移支付收入</t>
  </si>
  <si>
    <t>交通运输共同财政事权转移支付收入</t>
  </si>
  <si>
    <t>其他一般转移支付收入</t>
  </si>
  <si>
    <t xml:space="preserve">   （三）专项转移支付收入</t>
  </si>
  <si>
    <t>三、上年结余收入</t>
  </si>
  <si>
    <t>四、调入资金</t>
  </si>
  <si>
    <t>五、地方政府一般债务转贷收入</t>
  </si>
  <si>
    <t>六、动用预算稳定调节基金</t>
  </si>
  <si>
    <t>七、上解上级支出</t>
  </si>
  <si>
    <t>2020年税收返还和转移支付（分地区）预算表</t>
  </si>
  <si>
    <t>项   目</t>
  </si>
  <si>
    <t>上级对我区税收返还和转移支付</t>
  </si>
  <si>
    <t>补助区级</t>
  </si>
  <si>
    <t>补助乡镇</t>
  </si>
  <si>
    <t>小计</t>
  </si>
  <si>
    <t>耿黄镇</t>
  </si>
  <si>
    <t>潞王坟乡</t>
  </si>
  <si>
    <t>大块镇</t>
  </si>
  <si>
    <t>合   计</t>
  </si>
  <si>
    <t>税收返还</t>
  </si>
  <si>
    <t>一般性转移支付</t>
  </si>
  <si>
    <t>体制补助收入</t>
  </si>
  <si>
    <t>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</si>
  <si>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</si>
  <si>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</si>
  <si>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</si>
  <si>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</si>
  <si>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</si>
  <si>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</si>
  <si>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</si>
  <si>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</si>
  <si>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</si>
  <si>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</si>
  <si>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</si>
  <si>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</si>
  <si>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</si>
  <si>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</si>
  <si>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</si>
  <si>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</si>
  <si>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</si>
  <si>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</si>
  <si>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</si>
  <si>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</si>
  <si>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</si>
  <si>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>交通运输</t>
  </si>
  <si>
    <t>资源勘探信息等</t>
  </si>
  <si>
    <t>商业服务业等</t>
  </si>
  <si>
    <t>金融</t>
  </si>
  <si>
    <t>自然资源海洋气象等</t>
  </si>
  <si>
    <t>住房保障</t>
  </si>
  <si>
    <t>粮油物资储备</t>
  </si>
  <si>
    <t>灾害防治及应急管理</t>
  </si>
  <si>
    <t>其他收入</t>
  </si>
  <si>
    <t>政府一般债务限额和余额情况表</t>
  </si>
  <si>
    <t>金额</t>
  </si>
  <si>
    <t>一、2018年末政府一般债务余额限额</t>
  </si>
  <si>
    <t>二、2018年末政府一般债务余额实际数</t>
  </si>
  <si>
    <t>三、2019年末政府一般债务余额限额</t>
  </si>
  <si>
    <t>四、2019年政府一般债务发行额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</si>
  <si>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其中：新增一般债券</t>
    </r>
  </si>
  <si>
    <t xml:space="preserve">          再融资一般债券</t>
  </si>
  <si>
    <t>五、2019年政府一般债务还本额</t>
  </si>
  <si>
    <t>六、2019年政府一般债务还本额</t>
  </si>
  <si>
    <t>七、2019年末政府一般债务余额预计执行数</t>
  </si>
  <si>
    <t>六、2020年政府一般债务还本付息额预算数</t>
  </si>
  <si>
    <t>2020年政府性基金收入预算表</t>
  </si>
  <si>
    <t xml:space="preserve">        单位：万元</t>
  </si>
  <si>
    <r>
      <rPr>
        <b/>
        <sz val="12"/>
        <rFont val="宋体"/>
        <charset val="134"/>
      </rPr>
      <t xml:space="preserve">项 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目</t>
    </r>
  </si>
  <si>
    <t>预算数为执行数的%</t>
  </si>
  <si>
    <t>一、本年收入</t>
  </si>
  <si>
    <t>国有土地收益基金收入</t>
  </si>
  <si>
    <t>农业土地开发资金收入</t>
  </si>
  <si>
    <t>国有土地使用权出让收入</t>
  </si>
  <si>
    <t>城市基础设施配套费收入</t>
  </si>
  <si>
    <t>污水处理费收入</t>
  </si>
  <si>
    <t>其他政府性基金收入</t>
  </si>
  <si>
    <t>专项债券对应项目专项收入</t>
  </si>
  <si>
    <t>二、债务转贷收入</t>
  </si>
  <si>
    <t>三、上级补助收入</t>
  </si>
  <si>
    <t>五、上年结余收入</t>
  </si>
  <si>
    <t>收入总计</t>
  </si>
  <si>
    <t>2020年政府性基金支出预算表</t>
  </si>
  <si>
    <t>执行数为预算数%</t>
  </si>
  <si>
    <t>一、本年支出</t>
  </si>
  <si>
    <t>文化旅游体育与传媒支出</t>
  </si>
  <si>
    <t xml:space="preserve">  国家电影事业发展专项资金安排的支出</t>
  </si>
  <si>
    <t xml:space="preserve">  旅游发展基金支出</t>
  </si>
  <si>
    <t>社会保障和就业支出</t>
  </si>
  <si>
    <t xml:space="preserve">  大中型水库移民后期扶持基金支出</t>
  </si>
  <si>
    <t xml:space="preserve">  小型水库移民扶助基金安排的支出</t>
  </si>
  <si>
    <t>城乡社区支出</t>
  </si>
  <si>
    <t xml:space="preserve">  国有土地使用权出让收入及对应专项债务收入安排的支出</t>
  </si>
  <si>
    <t xml:space="preserve">  国有土地收益基金及对应专项债务收入安排的支出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</si>
  <si>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</si>
  <si>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</si>
  <si>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</si>
  <si>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</t>
  </si>
  <si>
    <t xml:space="preserve">  棚户区改造专项债券收入安排的支出</t>
  </si>
  <si>
    <t>农林水支出</t>
  </si>
  <si>
    <t xml:space="preserve">  大中型水库库区基金安排的支出</t>
  </si>
  <si>
    <t xml:space="preserve">  重大水利工程建设基金安排的支出</t>
  </si>
  <si>
    <t>交通运输支出</t>
  </si>
  <si>
    <t xml:space="preserve">  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</si>
  <si>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</si>
  <si>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</si>
  <si>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彩票公益金安排的支出</t>
  </si>
  <si>
    <t>债务付息支出</t>
  </si>
  <si>
    <t xml:space="preserve">  地方政府专项债务付息支出</t>
  </si>
  <si>
    <t>债务发行费用支出</t>
  </si>
  <si>
    <t>二、债务还本支出</t>
  </si>
  <si>
    <t>三、上解上级支出/补助下级支出</t>
  </si>
  <si>
    <t>四、调出资金</t>
  </si>
  <si>
    <t>五、年终结余</t>
  </si>
  <si>
    <t>支出总计</t>
  </si>
  <si>
    <t>2020年政府性基金支出预算明细表（功能分类）</t>
  </si>
  <si>
    <t>项目代码</t>
  </si>
  <si>
    <t>20707</t>
  </si>
  <si>
    <t>国家电影事业发展专项资金安排的支出</t>
  </si>
  <si>
    <t>2070701</t>
  </si>
  <si>
    <t>资助国产影片放映</t>
  </si>
  <si>
    <t>2070702</t>
  </si>
  <si>
    <t>资助影院建设</t>
  </si>
  <si>
    <t>2070703</t>
  </si>
  <si>
    <t>资助少数民族语电影译制</t>
  </si>
  <si>
    <t>2070799</t>
  </si>
  <si>
    <t>其他国家电影事业发展专项资金支出</t>
  </si>
  <si>
    <t>20709</t>
  </si>
  <si>
    <t>旅游发展基金支出</t>
  </si>
  <si>
    <t>2070901</t>
  </si>
  <si>
    <t>宣传促销</t>
  </si>
  <si>
    <t>2070902</t>
  </si>
  <si>
    <t>行业规划</t>
  </si>
  <si>
    <t>2070903</t>
  </si>
  <si>
    <t>旅游事业补助</t>
  </si>
  <si>
    <t>2070904</t>
  </si>
  <si>
    <t>地方旅游开发项目补助</t>
  </si>
  <si>
    <t>2070999</t>
  </si>
  <si>
    <t>其他旅游发展基金支出</t>
  </si>
  <si>
    <t>20710</t>
  </si>
  <si>
    <t>国家电影事业发展专项资金对应专项债务收入安排的支出</t>
  </si>
  <si>
    <t>2071001</t>
  </si>
  <si>
    <t>资助城市影院</t>
  </si>
  <si>
    <t>2071099</t>
  </si>
  <si>
    <t>其他国家电影事业发展专项资金对应专项债务收入支出</t>
  </si>
  <si>
    <t>20822</t>
  </si>
  <si>
    <t>大中型水库移民后期扶持基金支出</t>
  </si>
  <si>
    <t>2082201</t>
  </si>
  <si>
    <t>移民补助</t>
  </si>
  <si>
    <t>2082202</t>
  </si>
  <si>
    <t>基础设施建设和经济发展</t>
  </si>
  <si>
    <t>2082299</t>
  </si>
  <si>
    <t>其他大中型水库移民后期扶持基金支出</t>
  </si>
  <si>
    <t>20823</t>
  </si>
  <si>
    <t>小型水库移民扶助基金安排的支出</t>
  </si>
  <si>
    <t>2082301</t>
  </si>
  <si>
    <t>2082302</t>
  </si>
  <si>
    <t>2082399</t>
  </si>
  <si>
    <t>其他小型水库移民扶助基金支出</t>
  </si>
  <si>
    <t>20829</t>
  </si>
  <si>
    <t>小型水库移民扶助基金对应专项债务收入安排的支出</t>
  </si>
  <si>
    <t>2082901</t>
  </si>
  <si>
    <t>2082999</t>
  </si>
  <si>
    <t>其他小型水库移民扶助基金对应专项债务收入安排的支出</t>
  </si>
  <si>
    <t>21208</t>
  </si>
  <si>
    <t>国有土地使用权出让收入及对应专项债务收入安排的支出</t>
  </si>
  <si>
    <t>2120801</t>
  </si>
  <si>
    <t>征地和拆迁补偿支出</t>
  </si>
  <si>
    <t>2120802</t>
  </si>
  <si>
    <t>土地开发支出</t>
  </si>
  <si>
    <t>2120803</t>
  </si>
  <si>
    <t>城市建设支出</t>
  </si>
  <si>
    <t>2120804</t>
  </si>
  <si>
    <t>农村基础设施建设支出</t>
  </si>
  <si>
    <t>2120805</t>
  </si>
  <si>
    <t>补助被征地农民支出</t>
  </si>
  <si>
    <t>2120806</t>
  </si>
  <si>
    <t>土地出让业务支出</t>
  </si>
  <si>
    <t>2120807</t>
  </si>
  <si>
    <t>廉租住房支出</t>
  </si>
  <si>
    <t>2120809</t>
  </si>
  <si>
    <t>支付破产或改制企业职工安置费</t>
  </si>
  <si>
    <t>2120810</t>
  </si>
  <si>
    <t>棚户区改造支出</t>
  </si>
  <si>
    <t>2120811</t>
  </si>
  <si>
    <t>公共租赁住房支出</t>
  </si>
  <si>
    <t>2120813</t>
  </si>
  <si>
    <t>保障性住房租金补贴</t>
  </si>
  <si>
    <t>2120899</t>
  </si>
  <si>
    <t>其他国有土地使用权出让收入安排的支出</t>
  </si>
  <si>
    <t>21210</t>
  </si>
  <si>
    <t>国有土地收益基金及对应专项债务收入安排的支出</t>
  </si>
  <si>
    <t>2121001</t>
  </si>
  <si>
    <t>2121002</t>
  </si>
  <si>
    <t>2121099</t>
  </si>
  <si>
    <t>其他国有土地收益基金支出</t>
  </si>
  <si>
    <t>21211</t>
  </si>
  <si>
    <t>农业土地开发资金安排的支出</t>
  </si>
  <si>
    <t>21213</t>
  </si>
  <si>
    <t>城市基础设施配套费安排的支出</t>
  </si>
  <si>
    <t>2121301</t>
  </si>
  <si>
    <t>城市公共设施</t>
  </si>
  <si>
    <t>2121302</t>
  </si>
  <si>
    <t>城市环境卫生</t>
  </si>
  <si>
    <t>2121303</t>
  </si>
  <si>
    <t>公有房屋</t>
  </si>
  <si>
    <t>2121304</t>
  </si>
  <si>
    <t>城市防洪</t>
  </si>
  <si>
    <t>2121399</t>
  </si>
  <si>
    <t>其他城市基础设施配套费安排的支出</t>
  </si>
  <si>
    <t>21214</t>
  </si>
  <si>
    <t>污水处理费安排的支出</t>
  </si>
  <si>
    <t>2121401</t>
  </si>
  <si>
    <t>污水处理设施建设和运营</t>
  </si>
  <si>
    <t>2121402</t>
  </si>
  <si>
    <t>代征手续费</t>
  </si>
  <si>
    <t>2121499</t>
  </si>
  <si>
    <t>其他污水处理费安排的支出</t>
  </si>
  <si>
    <t>21215</t>
  </si>
  <si>
    <t>土地储备专项债券收入安排的支出</t>
  </si>
  <si>
    <t>2121501</t>
  </si>
  <si>
    <t>2121502</t>
  </si>
  <si>
    <t>2121599</t>
  </si>
  <si>
    <t>其他土地储备专项债券收入安排的支出</t>
  </si>
  <si>
    <t>21216</t>
  </si>
  <si>
    <t>棚户区改造专项债券收入安排的支出</t>
  </si>
  <si>
    <t>2121601</t>
  </si>
  <si>
    <t>2121602</t>
  </si>
  <si>
    <t>2121699</t>
  </si>
  <si>
    <t>其他棚户区改造专项债券收入安排的支出</t>
  </si>
  <si>
    <t>21462</t>
  </si>
  <si>
    <t>车辆通行费安排的支出</t>
  </si>
  <si>
    <t>2146201</t>
  </si>
  <si>
    <t>公路还贷</t>
  </si>
  <si>
    <t>2146202</t>
  </si>
  <si>
    <t>政府还贷公路养护</t>
  </si>
  <si>
    <t>2146203</t>
  </si>
  <si>
    <t>政府还贷公路管理</t>
  </si>
  <si>
    <t>2146299</t>
  </si>
  <si>
    <t>其他车辆通行费安排的支出</t>
  </si>
  <si>
    <t>22904</t>
  </si>
  <si>
    <t>其他政府性基金及对应专项债务收入安排的支出</t>
  </si>
  <si>
    <t>2290401</t>
  </si>
  <si>
    <t>其他政府性基金安排的支出</t>
  </si>
  <si>
    <t>2290402</t>
  </si>
  <si>
    <t>其他地方自行试点项目收益专项债券收入安排的支出</t>
  </si>
  <si>
    <t>2290403</t>
  </si>
  <si>
    <t>其他政府性基金债务收入安排的支出</t>
  </si>
  <si>
    <t>22908</t>
  </si>
  <si>
    <t>彩票发行销售机构业务费安排的支出</t>
  </si>
  <si>
    <t>2290802</t>
  </si>
  <si>
    <t>福利彩票发行机构的业务费支出</t>
  </si>
  <si>
    <t>2290803</t>
  </si>
  <si>
    <t>体育彩票发行机构的业务费支出</t>
  </si>
  <si>
    <t>2290804</t>
  </si>
  <si>
    <t>福利彩票销售机构的业务费支出</t>
  </si>
  <si>
    <t>2290805</t>
  </si>
  <si>
    <t>体育彩票销售机构的业务费支出</t>
  </si>
  <si>
    <t>2290806</t>
  </si>
  <si>
    <t>彩票兑奖周转金支出</t>
  </si>
  <si>
    <t>2290807</t>
  </si>
  <si>
    <t>彩票发行销售风险基金支出</t>
  </si>
  <si>
    <t>2290808</t>
  </si>
  <si>
    <t>彩票市场调控资金支出</t>
  </si>
  <si>
    <t>2290899</t>
  </si>
  <si>
    <t>其他彩票发行销售机构业务费安排的支出</t>
  </si>
  <si>
    <t>22960</t>
  </si>
  <si>
    <t>彩票公益金安排的支出</t>
  </si>
  <si>
    <t>2296001</t>
  </si>
  <si>
    <t>用于补充全国社会保障基金的彩票公益金支出</t>
  </si>
  <si>
    <t>2296002</t>
  </si>
  <si>
    <t>用于社会福利的彩票公益金支出</t>
  </si>
  <si>
    <t>2296003</t>
  </si>
  <si>
    <t>用于体育事业的彩票公益金支出</t>
  </si>
  <si>
    <t>2296004</t>
  </si>
  <si>
    <t>用于教育事业的彩票公益金支出</t>
  </si>
  <si>
    <t>2296005</t>
  </si>
  <si>
    <t>用于红十字事业的彩票公益金支出</t>
  </si>
  <si>
    <t>2296006</t>
  </si>
  <si>
    <t>用于残疾人事业的彩票公益金支出</t>
  </si>
  <si>
    <t>2296010</t>
  </si>
  <si>
    <t>用于文化事业的彩票公益金支出</t>
  </si>
  <si>
    <t>2296011</t>
  </si>
  <si>
    <t>用于扶贫的彩票公益金支出</t>
  </si>
  <si>
    <t>2296012</t>
  </si>
  <si>
    <t>用于法律援助的彩票公益金支出</t>
  </si>
  <si>
    <t>2296013</t>
  </si>
  <si>
    <t>用于城乡医疗救助的彩票公益金支出</t>
  </si>
  <si>
    <t>2296099</t>
  </si>
  <si>
    <t>用于其他社会公益事业的彩票公益金支出</t>
  </si>
  <si>
    <t>23204</t>
  </si>
  <si>
    <t>地方政府专项债务付息支出</t>
  </si>
  <si>
    <t>2320411</t>
  </si>
  <si>
    <t>国有土地使用权出让金债务付息支出</t>
  </si>
  <si>
    <t>2320431</t>
  </si>
  <si>
    <t>土地储备专项债券付息支出</t>
  </si>
  <si>
    <t>2320433</t>
  </si>
  <si>
    <t>棚户区改造专项债券付息支出</t>
  </si>
  <si>
    <t>2320498</t>
  </si>
  <si>
    <t>其他地方自行试点项目收益专项债券付息支出</t>
  </si>
  <si>
    <t>2320499</t>
  </si>
  <si>
    <t>其他政府性基金债务付息支出</t>
  </si>
  <si>
    <t>2020年区本级政府性基金支出预算表</t>
  </si>
  <si>
    <t>2020年区本级政府性基金预算支出明细表（功能分类）</t>
  </si>
  <si>
    <t>2020年政府性基金转移支付预算表（分项目）</t>
  </si>
  <si>
    <t>科目代码</t>
  </si>
  <si>
    <t>政府性基金转移支付</t>
  </si>
  <si>
    <t>合     计</t>
  </si>
  <si>
    <t>旅游发展基金</t>
  </si>
  <si>
    <t>大中型水库移民后期扶持基金安排的支出</t>
  </si>
  <si>
    <t>国有土地使用权出让收入安排的支出</t>
  </si>
  <si>
    <t>国有土地收益基金安排的支出</t>
  </si>
  <si>
    <t>大中型水库库区基金安排的支出</t>
  </si>
  <si>
    <t>2020年政府性基金转移支付预算表（分地区)</t>
  </si>
  <si>
    <t>总计</t>
  </si>
  <si>
    <t>政府性基金转移支付预算表（分地区)</t>
  </si>
  <si>
    <t>区本级</t>
  </si>
  <si>
    <t>政府专项债务余额情况表</t>
  </si>
  <si>
    <t>一、2018年末政府专项债务余额限额</t>
  </si>
  <si>
    <t>二、2018年末政府专项债务余额实际数</t>
  </si>
  <si>
    <t>三、2019年末政府专项债务余额限额</t>
  </si>
  <si>
    <r>
      <rPr>
        <sz val="12"/>
        <rFont val="宋体"/>
        <charset val="134"/>
      </rPr>
      <t>四、2019</t>
    </r>
    <r>
      <rPr>
        <sz val="11"/>
        <color theme="1"/>
        <rFont val="等线"/>
        <charset val="134"/>
        <scheme val="minor"/>
      </rPr>
      <t>年政府专项债务发行额</t>
    </r>
  </si>
  <si>
    <t xml:space="preserve">    其中：新增专项债券</t>
  </si>
  <si>
    <t xml:space="preserve">          置换专项债券</t>
  </si>
  <si>
    <r>
      <rPr>
        <sz val="12"/>
        <rFont val="宋体"/>
        <charset val="134"/>
      </rPr>
      <t>五、2019</t>
    </r>
    <r>
      <rPr>
        <sz val="11"/>
        <color theme="1"/>
        <rFont val="等线"/>
        <charset val="134"/>
        <scheme val="minor"/>
      </rPr>
      <t>年政府专项债务还本额</t>
    </r>
  </si>
  <si>
    <r>
      <rPr>
        <sz val="12"/>
        <rFont val="宋体"/>
        <charset val="134"/>
      </rPr>
      <t>六、2019</t>
    </r>
    <r>
      <rPr>
        <sz val="11"/>
        <color theme="1"/>
        <rFont val="等线"/>
        <charset val="134"/>
        <scheme val="minor"/>
      </rPr>
      <t>年政府专项债务付息额</t>
    </r>
  </si>
  <si>
    <t>七、2019年末政府专项债务余额预计执行数</t>
  </si>
  <si>
    <r>
      <rPr>
        <sz val="12"/>
        <rFont val="宋体"/>
        <charset val="134"/>
      </rPr>
      <t>八、2019</t>
    </r>
    <r>
      <rPr>
        <sz val="11"/>
        <color theme="1"/>
        <rFont val="等线"/>
        <charset val="134"/>
        <scheme val="minor"/>
      </rPr>
      <t>年政府专项债务还本付息预算数</t>
    </r>
  </si>
  <si>
    <t>2020年国有资本经营收入预算表</t>
  </si>
  <si>
    <t>项  目</t>
  </si>
  <si>
    <t>收入
预算数</t>
  </si>
  <si>
    <t>收入</t>
  </si>
  <si>
    <t>支出</t>
  </si>
  <si>
    <t>利润收入</t>
  </si>
  <si>
    <t>0</t>
  </si>
  <si>
    <t>石油石化企业利润收入</t>
  </si>
  <si>
    <t>钢铁企业利润收入</t>
  </si>
  <si>
    <t>运输企业利润收入</t>
  </si>
  <si>
    <t>投资服务企业利润收入</t>
  </si>
  <si>
    <t>贸易企业利润收入</t>
  </si>
  <si>
    <t>建筑施工企业利润收入</t>
  </si>
  <si>
    <t>房地产企业利润收入</t>
  </si>
  <si>
    <t>对外合作企业利润收入</t>
  </si>
  <si>
    <t>煤炭企业利润收入</t>
  </si>
  <si>
    <t>农林牧渔企业利润收入</t>
  </si>
  <si>
    <t>地质勘查企业利润收入</t>
  </si>
  <si>
    <t>教育文化广播企业利润收入</t>
  </si>
  <si>
    <t>科学研究企业利润收入</t>
  </si>
  <si>
    <t>机关社团所属企业利润收入</t>
  </si>
  <si>
    <t>其他国有资本经营预算企业利润收入</t>
  </si>
  <si>
    <t>股利、股息收入</t>
  </si>
  <si>
    <t>国有控股公司股利、股息收入</t>
  </si>
  <si>
    <t>国有参股公司股利、股息收入</t>
  </si>
  <si>
    <t>产权转让收入</t>
  </si>
  <si>
    <t>其他国有资本经营预算企业产权转让收入</t>
  </si>
  <si>
    <t>本年收入合计</t>
  </si>
  <si>
    <t>上级专项转移支付收入</t>
  </si>
  <si>
    <t>上年结转收入</t>
  </si>
  <si>
    <t>下级上解收入</t>
  </si>
  <si>
    <t>注：2020年我区暂未单独编制国有资本经营预算</t>
  </si>
  <si>
    <t>2020年国有资本经营支出预算表</t>
  </si>
  <si>
    <r>
      <rPr>
        <sz val="11"/>
        <color theme="1"/>
        <rFont val="等线"/>
        <charset val="134"/>
        <scheme val="minor"/>
      </rPr>
      <t>单位：万元</t>
    </r>
  </si>
  <si>
    <t>支出
预算数</t>
  </si>
  <si>
    <t>解决历史遗留问题及改革成本支出</t>
  </si>
  <si>
    <t>“三供一业”移交补助支出</t>
  </si>
  <si>
    <t>国有企业办职教幼教补助支出</t>
  </si>
  <si>
    <t>国有企业办公共服务机构移交补助支出</t>
  </si>
  <si>
    <t>国有企业退休人员社会化管理补助支出</t>
  </si>
  <si>
    <t>国有企业改革成本支出</t>
  </si>
  <si>
    <t>国有企业资本金注入</t>
  </si>
  <si>
    <t>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</si>
  <si>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</si>
  <si>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</si>
  <si>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</si>
  <si>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</si>
  <si>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保障国家经济安全支出</t>
  </si>
  <si>
    <t>对外投资合作支出</t>
  </si>
  <si>
    <t>其他国有资本经营预算支出</t>
  </si>
  <si>
    <t>本年支出合计</t>
  </si>
  <si>
    <t>上解上级支出</t>
  </si>
  <si>
    <t>2020年区本级国有资本经营支出预算表</t>
  </si>
  <si>
    <t>2020年凤泉区国有资本经营转移支付表</t>
  </si>
  <si>
    <t>国有资本经营预算转移支付支出</t>
  </si>
  <si>
    <t>国有资本经营预算上解支出</t>
  </si>
  <si>
    <t>国有资本经营预算调出资金</t>
  </si>
  <si>
    <t>2020年社会保险基金预算总表</t>
  </si>
  <si>
    <t>收入预算数</t>
  </si>
  <si>
    <t>支出预算数</t>
  </si>
  <si>
    <t>企业职工基本养老保险基金收入</t>
  </si>
  <si>
    <t>企业职工基本养老保险基金支出</t>
  </si>
  <si>
    <t>失业保险基金收入</t>
  </si>
  <si>
    <t>失业保险基金支出</t>
  </si>
  <si>
    <t>职工基本医疗保险基金收入</t>
  </si>
  <si>
    <t>职工基本医疗保险基金支出</t>
  </si>
  <si>
    <t>工伤保险基金收入</t>
  </si>
  <si>
    <t>工伤保险基金支出</t>
  </si>
  <si>
    <t>生育保险基金收入</t>
  </si>
  <si>
    <t>生育保险基金支出</t>
  </si>
  <si>
    <t>城乡居民基本养老保险基金收入</t>
  </si>
  <si>
    <t>城乡居民基本养老保险基金支出</t>
  </si>
  <si>
    <t>机关事业单位基本养老保险基金收入</t>
  </si>
  <si>
    <t>机关事业单位基本养老保险基金支出</t>
  </si>
  <si>
    <t>城乡居民基本医疗保险基金收入</t>
  </si>
  <si>
    <t>城乡居民基本医疗保险基金支出</t>
  </si>
  <si>
    <t>其他社会保险基金收入</t>
  </si>
  <si>
    <t>其他社会保险基金支出</t>
  </si>
  <si>
    <t>上年滚存结余</t>
  </si>
  <si>
    <t>年末滚存结余</t>
  </si>
  <si>
    <t>社会保险基金上解下拨收入</t>
  </si>
  <si>
    <t>社会保险基金上解下拨支出</t>
  </si>
  <si>
    <t>2020年社会保险基金收入预算表</t>
  </si>
  <si>
    <t>预算数为上年执行数%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</si>
  <si>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015年底滚存结余</t>
    </r>
  </si>
  <si>
    <t xml:space="preserve">   企业职工基本养老保险费收入</t>
  </si>
  <si>
    <t xml:space="preserve">   企业职工基本养老保险基金财政补贴收入</t>
  </si>
  <si>
    <t xml:space="preserve">   企业职工基本养老保险基金利息收入</t>
  </si>
  <si>
    <t xml:space="preserve">   企业职工基本养老保险基金委托投资收益</t>
  </si>
  <si>
    <t xml:space="preserve">   其他企业职工基本养老保险基金收入</t>
  </si>
  <si>
    <t xml:space="preserve">   失业保险费收入</t>
  </si>
  <si>
    <t xml:space="preserve">   失业保险基金财政补贴收入</t>
  </si>
  <si>
    <t xml:space="preserve">   失业保险基金利息收入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</si>
  <si>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其他失业保险基金收入</t>
    </r>
  </si>
  <si>
    <t>职工基本医疗保险费收入</t>
  </si>
  <si>
    <t>职工基本医疗保险基金财政补贴收入</t>
  </si>
  <si>
    <t>职工基本医疗保险基金利息收入</t>
  </si>
  <si>
    <t>其他职工基本医疗保险基金收入</t>
  </si>
  <si>
    <t xml:space="preserve">   工伤保险费收入</t>
  </si>
  <si>
    <t xml:space="preserve">   工伤保险基金财政补贴收入</t>
  </si>
  <si>
    <t xml:space="preserve">   工伤保险基金利息收入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</si>
  <si>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其他工伤保险基金收入</t>
    </r>
  </si>
  <si>
    <t>机关事业单位基本养老保险基金财政补助收入</t>
  </si>
  <si>
    <t>机关事业单位基本养老保险基金利息收入</t>
  </si>
  <si>
    <t>机关事业单位基本养老保险基金委托投资收益</t>
  </si>
  <si>
    <t>其他机关事业单位养老保险基金收入</t>
  </si>
  <si>
    <t>城乡居民基本医疗保险基金缴费收入</t>
  </si>
  <si>
    <t>城乡居民基本医疗保险基金财政补贴收入</t>
  </si>
  <si>
    <t>城乡居民基本医疗保险基金利息收入</t>
  </si>
  <si>
    <t>其他城乡居民基本医疗保险基金收入</t>
  </si>
  <si>
    <t>社会保险基金上级补助收入</t>
  </si>
  <si>
    <t>社支保险基金下级上解收入</t>
  </si>
  <si>
    <t>2020年社会保险基金支出预算表</t>
  </si>
  <si>
    <t>基本养老金</t>
  </si>
  <si>
    <t>医疗补助金</t>
  </si>
  <si>
    <t>丧葬抚恤补助</t>
  </si>
  <si>
    <t>其他企业职工基本养老保险基金支出</t>
  </si>
  <si>
    <t xml:space="preserve">  失业保险金</t>
  </si>
  <si>
    <t xml:space="preserve">  医疗保险费</t>
  </si>
  <si>
    <t xml:space="preserve">  丧葬抚恤补助</t>
  </si>
  <si>
    <t xml:space="preserve">  职业培训和职业介绍补贴</t>
  </si>
  <si>
    <t xml:space="preserve">  稳定岗位补贴支出</t>
  </si>
  <si>
    <t xml:space="preserve">  技能指升补贴支出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</si>
  <si>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其他失业保险基金支出</t>
    </r>
  </si>
  <si>
    <t xml:space="preserve">  职工基本医疗保险统筹基金</t>
  </si>
  <si>
    <t xml:space="preserve">  职工基本医疗保险个人账户基金</t>
  </si>
  <si>
    <t xml:space="preserve">  其他职工基本医疗保险基金支出</t>
  </si>
  <si>
    <t xml:space="preserve">   工伤保险待遇</t>
  </si>
  <si>
    <t>　 劳动能力鉴定支出</t>
  </si>
  <si>
    <t xml:space="preserve">   工伤预防费用支出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</si>
  <si>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其他工伤保险基金支出</t>
    </r>
  </si>
  <si>
    <t>基本养老金支出</t>
  </si>
  <si>
    <t>其他机关事业单位基本养老保险基金支出</t>
  </si>
  <si>
    <t>城乡居民基本医疗保险基金医疗待遇支出</t>
  </si>
  <si>
    <t>大病医疗保险支出</t>
  </si>
  <si>
    <t>其他城乡居民基本医疗保险基金支出</t>
  </si>
  <si>
    <t xml:space="preserve">   社会保险基金补助下级支出</t>
  </si>
  <si>
    <t xml:space="preserve">   社会保险基金上解上级支出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</si>
</sst>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);[Red]\(#,##0\)"/>
    <numFmt numFmtId="177" formatCode="#,##0.0_ "/>
    <numFmt numFmtId="178" formatCode="#,##0_ "/>
    <numFmt numFmtId="179" formatCode="0.00_ "/>
    <numFmt numFmtId="180" formatCode="0_ "/>
    <numFmt numFmtId="181" formatCode="0_);[Red]\(0\)"/>
    <numFmt numFmtId="182" formatCode="0.0_ "/>
    <numFmt numFmtId="183" formatCode="_ * #,##0_ ;_ * \-#,##0_ ;_ * &quot;-&quot;??_ ;_ @_ "/>
    <numFmt numFmtId="184" formatCode="0.0"/>
  </numFmts>
  <fonts count="55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6"/>
      <name val="Times New Roman"/>
      <charset val="134"/>
    </font>
    <font>
      <sz val="24"/>
      <name val="方正小标宋_GBK"/>
      <charset val="134"/>
    </font>
    <font>
      <sz val="12"/>
      <name val="黑体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b/>
      <sz val="20"/>
      <name val="黑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8"/>
      <name val="宋体"/>
      <charset val="134"/>
    </font>
    <font>
      <sz val="14"/>
      <name val="方正小标宋简体"/>
      <charset val="134"/>
    </font>
    <font>
      <b/>
      <sz val="12"/>
      <name val="等线"/>
      <charset val="134"/>
      <scheme val="minor"/>
    </font>
    <font>
      <sz val="12"/>
      <name val="等线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6"/>
      <name val="宋体"/>
      <charset val="134"/>
    </font>
    <font>
      <sz val="11"/>
      <name val="仿宋_GB2312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b/>
      <sz val="16"/>
      <name val="黑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24"/>
      <color theme="1"/>
      <name val="黑体"/>
      <charset val="134"/>
    </font>
    <font>
      <b/>
      <sz val="16"/>
      <color theme="1"/>
      <name val="黑体"/>
      <charset val="134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0"/>
      <name val="Arial"/>
      <charset val="134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indexed="8"/>
      <name val="宋体"/>
      <charset val="134"/>
    </font>
    <font>
      <sz val="12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/>
    <xf numFmtId="0" fontId="41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0" fontId="0" fillId="8" borderId="16" applyNumberFormat="0" applyFon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7" borderId="14" applyNumberFormat="0" applyAlignment="0" applyProtection="0">
      <alignment vertical="center"/>
    </xf>
    <xf numFmtId="0" fontId="49" fillId="7" borderId="13" applyNumberFormat="0" applyAlignment="0" applyProtection="0">
      <alignment vertical="center"/>
    </xf>
    <xf numFmtId="0" fontId="1" fillId="0" borderId="0"/>
    <xf numFmtId="0" fontId="51" fillId="24" borderId="19" applyNumberFormat="0" applyAlignment="0" applyProtection="0">
      <alignment vertical="center"/>
    </xf>
    <xf numFmtId="0" fontId="1" fillId="0" borderId="0">
      <alignment vertical="center"/>
    </xf>
    <xf numFmtId="0" fontId="38" fillId="27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1" fillId="0" borderId="0"/>
    <xf numFmtId="0" fontId="41" fillId="29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8" fillId="4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43" fontId="1" fillId="0" borderId="0" applyFont="0" applyFill="0" applyBorder="0" applyAlignment="0" applyProtection="0"/>
  </cellStyleXfs>
  <cellXfs count="378">
    <xf numFmtId="0" fontId="0" fillId="0" borderId="0" xfId="0">
      <alignment vertical="center"/>
    </xf>
    <xf numFmtId="0" fontId="1" fillId="0" borderId="0" xfId="69" applyFill="1">
      <alignment vertical="center"/>
    </xf>
    <xf numFmtId="0" fontId="1" fillId="0" borderId="0" xfId="66" applyFill="1">
      <alignment vertical="center"/>
    </xf>
    <xf numFmtId="0" fontId="2" fillId="0" borderId="0" xfId="66" applyFont="1" applyFill="1">
      <alignment vertical="center"/>
    </xf>
    <xf numFmtId="0" fontId="1" fillId="0" borderId="0" xfId="66" applyFont="1" applyFill="1">
      <alignment vertical="center"/>
    </xf>
    <xf numFmtId="180" fontId="1" fillId="0" borderId="0" xfId="66" applyNumberFormat="1" applyFont="1" applyFill="1" applyAlignment="1">
      <alignment horizontal="center" vertical="center"/>
    </xf>
    <xf numFmtId="0" fontId="2" fillId="0" borderId="0" xfId="63" applyFont="1" applyFill="1" applyAlignment="1">
      <alignment vertical="center"/>
    </xf>
    <xf numFmtId="180" fontId="1" fillId="0" borderId="0" xfId="69" applyNumberFormat="1" applyFill="1" applyBorder="1" applyAlignment="1">
      <alignment horizontal="center" vertical="center"/>
    </xf>
    <xf numFmtId="0" fontId="3" fillId="0" borderId="0" xfId="66" applyFont="1" applyFill="1" applyAlignment="1">
      <alignment horizontal="center" vertical="center"/>
    </xf>
    <xf numFmtId="180" fontId="3" fillId="0" borderId="0" xfId="66" applyNumberFormat="1" applyFont="1" applyFill="1" applyAlignment="1">
      <alignment horizontal="center" vertical="center"/>
    </xf>
    <xf numFmtId="0" fontId="1" fillId="0" borderId="0" xfId="66" applyFont="1" applyFill="1" applyAlignment="1">
      <alignment horizontal="center" vertical="center"/>
    </xf>
    <xf numFmtId="180" fontId="4" fillId="0" borderId="1" xfId="66" applyNumberFormat="1" applyFont="1" applyFill="1" applyBorder="1" applyAlignment="1">
      <alignment horizontal="center" vertical="center" wrapText="1"/>
    </xf>
    <xf numFmtId="180" fontId="2" fillId="0" borderId="1" xfId="66" applyNumberFormat="1" applyFont="1" applyFill="1" applyBorder="1" applyAlignment="1">
      <alignment horizontal="center" vertical="center"/>
    </xf>
    <xf numFmtId="180" fontId="2" fillId="0" borderId="1" xfId="66" applyNumberFormat="1" applyFont="1" applyFill="1" applyBorder="1" applyAlignment="1">
      <alignment horizontal="center" vertical="center" wrapText="1"/>
    </xf>
    <xf numFmtId="180" fontId="4" fillId="2" borderId="1" xfId="66" applyNumberFormat="1" applyFont="1" applyFill="1" applyBorder="1" applyAlignment="1">
      <alignment horizontal="left" vertical="center" wrapText="1"/>
    </xf>
    <xf numFmtId="178" fontId="4" fillId="2" borderId="1" xfId="66" applyNumberFormat="1" applyFont="1" applyFill="1" applyBorder="1" applyAlignment="1">
      <alignment horizontal="right" vertical="center" wrapText="1"/>
    </xf>
    <xf numFmtId="177" fontId="4" fillId="2" borderId="1" xfId="66" applyNumberFormat="1" applyFont="1" applyFill="1" applyBorder="1" applyAlignment="1">
      <alignment horizontal="right" vertical="center" wrapText="1"/>
    </xf>
    <xf numFmtId="180" fontId="5" fillId="2" borderId="1" xfId="66" applyNumberFormat="1" applyFont="1" applyFill="1" applyBorder="1" applyAlignment="1">
      <alignment horizontal="left" vertical="center" wrapText="1" indent="1"/>
    </xf>
    <xf numFmtId="178" fontId="5" fillId="2" borderId="1" xfId="66" applyNumberFormat="1" applyFont="1" applyFill="1" applyBorder="1" applyAlignment="1">
      <alignment horizontal="right" vertical="center" wrapText="1"/>
    </xf>
    <xf numFmtId="177" fontId="5" fillId="2" borderId="1" xfId="66" applyNumberFormat="1" applyFont="1" applyFill="1" applyBorder="1" applyAlignment="1">
      <alignment horizontal="right" vertical="center" wrapText="1"/>
    </xf>
    <xf numFmtId="0" fontId="1" fillId="2" borderId="1" xfId="66" applyFont="1" applyFill="1" applyBorder="1" applyAlignment="1">
      <alignment horizontal="left" vertical="center" indent="1"/>
    </xf>
    <xf numFmtId="0" fontId="4" fillId="2" borderId="1" xfId="66" applyFont="1" applyFill="1" applyBorder="1">
      <alignment vertical="center"/>
    </xf>
    <xf numFmtId="180" fontId="5" fillId="2" borderId="1" xfId="66" applyNumberFormat="1" applyFont="1" applyFill="1" applyBorder="1" applyAlignment="1">
      <alignment vertical="center" wrapText="1"/>
    </xf>
    <xf numFmtId="178" fontId="5" fillId="0" borderId="1" xfId="66" applyNumberFormat="1" applyFont="1" applyFill="1" applyBorder="1" applyAlignment="1">
      <alignment horizontal="right" vertical="center" wrapText="1"/>
    </xf>
    <xf numFmtId="0" fontId="5" fillId="2" borderId="1" xfId="66" applyNumberFormat="1" applyFont="1" applyFill="1" applyBorder="1" applyAlignment="1" applyProtection="1">
      <alignment vertical="center"/>
    </xf>
    <xf numFmtId="0" fontId="5" fillId="3" borderId="1" xfId="66" applyNumberFormat="1" applyFont="1" applyFill="1" applyBorder="1" applyAlignment="1" applyProtection="1">
      <alignment vertical="center"/>
    </xf>
    <xf numFmtId="0" fontId="1" fillId="2" borderId="1" xfId="66" applyFont="1" applyFill="1" applyBorder="1" applyAlignment="1">
      <alignment vertical="center"/>
    </xf>
    <xf numFmtId="0" fontId="5" fillId="2" borderId="1" xfId="66" applyNumberFormat="1" applyFont="1" applyFill="1" applyBorder="1" applyAlignment="1" applyProtection="1">
      <alignment horizontal="left" vertical="center"/>
    </xf>
    <xf numFmtId="0" fontId="5" fillId="2" borderId="2" xfId="66" applyNumberFormat="1" applyFont="1" applyFill="1" applyBorder="1" applyAlignment="1" applyProtection="1">
      <alignment horizontal="left" vertical="center"/>
    </xf>
    <xf numFmtId="0" fontId="4" fillId="2" borderId="2" xfId="66" applyFont="1" applyFill="1" applyBorder="1">
      <alignment vertical="center"/>
    </xf>
    <xf numFmtId="0" fontId="1" fillId="2" borderId="1" xfId="66" applyFont="1" applyFill="1" applyBorder="1">
      <alignment vertical="center"/>
    </xf>
    <xf numFmtId="0" fontId="4" fillId="2" borderId="1" xfId="66" applyNumberFormat="1" applyFont="1" applyFill="1" applyBorder="1" applyAlignment="1" applyProtection="1">
      <alignment horizontal="left" vertical="center"/>
    </xf>
    <xf numFmtId="0" fontId="5" fillId="2" borderId="1" xfId="66" applyNumberFormat="1" applyFont="1" applyFill="1" applyBorder="1" applyAlignment="1" applyProtection="1">
      <alignment horizontal="left" vertical="center" indent="1"/>
    </xf>
    <xf numFmtId="0" fontId="5" fillId="2" borderId="1" xfId="66" applyNumberFormat="1" applyFont="1" applyFill="1" applyBorder="1" applyAlignment="1" applyProtection="1">
      <alignment horizontal="left" vertical="center" wrapText="1" indent="1"/>
    </xf>
    <xf numFmtId="0" fontId="4" fillId="2" borderId="1" xfId="66" applyNumberFormat="1" applyFont="1" applyFill="1" applyBorder="1" applyAlignment="1" applyProtection="1">
      <alignment horizontal="center" vertical="center"/>
    </xf>
    <xf numFmtId="0" fontId="5" fillId="2" borderId="1" xfId="66" applyFont="1" applyFill="1" applyBorder="1" applyAlignment="1">
      <alignment horizontal="left" vertical="center"/>
    </xf>
    <xf numFmtId="180" fontId="1" fillId="2" borderId="1" xfId="66" applyNumberFormat="1" applyFont="1" applyFill="1" applyBorder="1" applyAlignment="1">
      <alignment horizontal="right" vertical="center"/>
    </xf>
    <xf numFmtId="0" fontId="4" fillId="2" borderId="1" xfId="66" applyFont="1" applyFill="1" applyBorder="1" applyAlignment="1">
      <alignment horizontal="center" vertical="center"/>
    </xf>
    <xf numFmtId="0" fontId="1" fillId="0" borderId="0" xfId="66" applyFill="1" applyAlignment="1">
      <alignment vertical="center" wrapText="1"/>
    </xf>
    <xf numFmtId="0" fontId="1" fillId="0" borderId="0" xfId="66" applyFont="1" applyFill="1" applyAlignment="1">
      <alignment vertical="center" wrapText="1"/>
    </xf>
    <xf numFmtId="0" fontId="4" fillId="2" borderId="1" xfId="66" applyFont="1" applyFill="1" applyBorder="1" applyAlignment="1">
      <alignment horizontal="left" vertical="center"/>
    </xf>
    <xf numFmtId="0" fontId="0" fillId="2" borderId="1" xfId="66" applyFont="1" applyFill="1" applyBorder="1" applyAlignment="1">
      <alignment horizontal="left" vertical="center" indent="1"/>
    </xf>
    <xf numFmtId="0" fontId="1" fillId="2" borderId="0" xfId="66" applyNumberFormat="1" applyFont="1" applyFill="1" applyBorder="1">
      <alignment vertical="center"/>
    </xf>
    <xf numFmtId="0" fontId="4" fillId="2" borderId="1" xfId="66" applyNumberFormat="1" applyFont="1" applyFill="1" applyBorder="1" applyAlignment="1">
      <alignment horizontal="right" vertical="center" wrapText="1"/>
    </xf>
    <xf numFmtId="0" fontId="4" fillId="2" borderId="2" xfId="66" applyNumberFormat="1" applyFont="1" applyFill="1" applyBorder="1">
      <alignment vertical="center"/>
    </xf>
    <xf numFmtId="0" fontId="5" fillId="2" borderId="1" xfId="66" applyNumberFormat="1" applyFont="1" applyFill="1" applyBorder="1" applyAlignment="1">
      <alignment horizontal="right" vertical="center" wrapText="1"/>
    </xf>
    <xf numFmtId="0" fontId="1" fillId="2" borderId="1" xfId="66" applyNumberFormat="1" applyFont="1" applyFill="1" applyBorder="1">
      <alignment vertical="center"/>
    </xf>
    <xf numFmtId="0" fontId="5" fillId="2" borderId="1" xfId="66" applyNumberFormat="1" applyFont="1" applyFill="1" applyBorder="1" applyAlignment="1" applyProtection="1">
      <alignment horizontal="right" vertical="center"/>
    </xf>
    <xf numFmtId="0" fontId="2" fillId="2" borderId="1" xfId="66" applyFont="1" applyFill="1" applyBorder="1">
      <alignment vertical="center"/>
    </xf>
    <xf numFmtId="0" fontId="5" fillId="2" borderId="1" xfId="65" applyFont="1" applyFill="1" applyBorder="1" applyAlignment="1">
      <alignment horizontal="left" vertical="center"/>
    </xf>
    <xf numFmtId="176" fontId="4" fillId="0" borderId="1" xfId="65" applyNumberFormat="1" applyFont="1" applyFill="1" applyBorder="1" applyAlignment="1">
      <alignment horizontal="right" vertical="center" wrapText="1"/>
    </xf>
    <xf numFmtId="0" fontId="5" fillId="2" borderId="1" xfId="65" applyFont="1" applyFill="1" applyBorder="1" applyAlignment="1">
      <alignment horizontal="left" vertical="center" indent="1"/>
    </xf>
    <xf numFmtId="176" fontId="5" fillId="0" borderId="1" xfId="65" applyNumberFormat="1" applyFont="1" applyFill="1" applyBorder="1" applyAlignment="1">
      <alignment horizontal="right" vertical="center" wrapText="1"/>
    </xf>
    <xf numFmtId="0" fontId="5" fillId="2" borderId="1" xfId="66" applyFont="1" applyFill="1" applyBorder="1" applyAlignment="1">
      <alignment horizontal="left" vertical="center" indent="1"/>
    </xf>
    <xf numFmtId="0" fontId="1" fillId="0" borderId="0" xfId="65" applyFill="1">
      <alignment vertical="center"/>
    </xf>
    <xf numFmtId="0" fontId="2" fillId="0" borderId="0" xfId="65" applyFont="1" applyFill="1">
      <alignment vertical="center"/>
    </xf>
    <xf numFmtId="0" fontId="1" fillId="0" borderId="0" xfId="65" applyFont="1" applyFill="1">
      <alignment vertical="center"/>
    </xf>
    <xf numFmtId="180" fontId="1" fillId="0" borderId="0" xfId="65" applyNumberFormat="1" applyFont="1" applyFill="1" applyAlignment="1">
      <alignment horizontal="center" vertical="center"/>
    </xf>
    <xf numFmtId="0" fontId="1" fillId="0" borderId="0" xfId="65" applyFont="1" applyFill="1" applyAlignment="1">
      <alignment horizontal="center" vertical="center"/>
    </xf>
    <xf numFmtId="0" fontId="3" fillId="0" borderId="0" xfId="65" applyFont="1" applyFill="1" applyAlignment="1">
      <alignment horizontal="center" vertical="center"/>
    </xf>
    <xf numFmtId="180" fontId="3" fillId="0" borderId="0" xfId="65" applyNumberFormat="1" applyFont="1" applyFill="1" applyAlignment="1">
      <alignment horizontal="center" vertical="center"/>
    </xf>
    <xf numFmtId="180" fontId="4" fillId="0" borderId="1" xfId="65" applyNumberFormat="1" applyFont="1" applyFill="1" applyBorder="1" applyAlignment="1">
      <alignment horizontal="center" vertical="center" wrapText="1"/>
    </xf>
    <xf numFmtId="180" fontId="2" fillId="0" borderId="1" xfId="65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left" vertical="center" wrapText="1"/>
    </xf>
    <xf numFmtId="176" fontId="5" fillId="0" borderId="3" xfId="65" applyNumberFormat="1" applyFont="1" applyFill="1" applyBorder="1" applyAlignment="1">
      <alignment horizontal="right" vertical="center" wrapText="1"/>
    </xf>
    <xf numFmtId="176" fontId="5" fillId="0" borderId="1" xfId="66" applyNumberFormat="1" applyFont="1" applyFill="1" applyBorder="1" applyAlignment="1">
      <alignment horizontal="right" vertical="center" wrapText="1"/>
    </xf>
    <xf numFmtId="180" fontId="0" fillId="0" borderId="1" xfId="0" applyNumberFormat="1" applyFont="1" applyFill="1" applyBorder="1" applyAlignment="1">
      <alignment horizontal="left" vertical="center" wrapText="1"/>
    </xf>
    <xf numFmtId="180" fontId="0" fillId="0" borderId="1" xfId="0" applyNumberFormat="1" applyFill="1" applyBorder="1" applyAlignment="1">
      <alignment horizontal="left" vertical="center" wrapText="1"/>
    </xf>
    <xf numFmtId="4" fontId="1" fillId="0" borderId="0" xfId="56" applyNumberFormat="1"/>
    <xf numFmtId="180" fontId="2" fillId="0" borderId="1" xfId="0" applyNumberFormat="1" applyFont="1" applyFill="1" applyBorder="1" applyAlignment="1">
      <alignment horizontal="center" vertical="center" wrapText="1"/>
    </xf>
    <xf numFmtId="176" fontId="2" fillId="0" borderId="0" xfId="65" applyNumberFormat="1" applyFont="1" applyFill="1">
      <alignment vertical="center"/>
    </xf>
    <xf numFmtId="0" fontId="5" fillId="0" borderId="1" xfId="65" applyFont="1" applyFill="1" applyBorder="1" applyAlignment="1">
      <alignment horizontal="left" vertical="center"/>
    </xf>
    <xf numFmtId="0" fontId="1" fillId="0" borderId="1" xfId="65" applyFont="1" applyFill="1" applyBorder="1" applyAlignment="1">
      <alignment horizontal="left" vertical="center"/>
    </xf>
    <xf numFmtId="176" fontId="1" fillId="0" borderId="0" xfId="65" applyNumberFormat="1" applyFont="1" applyFill="1">
      <alignment vertical="center"/>
    </xf>
    <xf numFmtId="0" fontId="5" fillId="0" borderId="1" xfId="66" applyNumberFormat="1" applyFont="1" applyFill="1" applyBorder="1" applyAlignment="1" applyProtection="1">
      <alignment vertical="center"/>
    </xf>
    <xf numFmtId="0" fontId="2" fillId="0" borderId="1" xfId="65" applyFont="1" applyFill="1" applyBorder="1" applyAlignment="1">
      <alignment horizontal="left" vertical="center"/>
    </xf>
    <xf numFmtId="0" fontId="4" fillId="0" borderId="1" xfId="65" applyFont="1" applyFill="1" applyBorder="1" applyAlignment="1">
      <alignment horizontal="center" vertical="center"/>
    </xf>
    <xf numFmtId="0" fontId="6" fillId="0" borderId="0" xfId="64" applyFont="1" applyFill="1" applyAlignment="1">
      <alignment vertical="center"/>
    </xf>
    <xf numFmtId="0" fontId="7" fillId="0" borderId="0" xfId="64" applyFont="1" applyFill="1"/>
    <xf numFmtId="0" fontId="8" fillId="0" borderId="0" xfId="64" applyFont="1" applyFill="1"/>
    <xf numFmtId="0" fontId="2" fillId="0" borderId="0" xfId="30" applyFont="1" applyFill="1">
      <alignment vertical="center"/>
    </xf>
    <xf numFmtId="0" fontId="1" fillId="0" borderId="0" xfId="64" applyFont="1" applyFill="1"/>
    <xf numFmtId="0" fontId="2" fillId="0" borderId="0" xfId="64" applyFont="1" applyFill="1"/>
    <xf numFmtId="0" fontId="9" fillId="0" borderId="0" xfId="64" applyFont="1" applyFill="1"/>
    <xf numFmtId="182" fontId="9" fillId="0" borderId="0" xfId="64" applyNumberFormat="1" applyFont="1" applyFill="1"/>
    <xf numFmtId="0" fontId="2" fillId="0" borderId="0" xfId="43" applyFont="1" applyFill="1" applyAlignment="1">
      <alignment vertical="center"/>
    </xf>
    <xf numFmtId="182" fontId="6" fillId="0" borderId="0" xfId="64" applyNumberFormat="1" applyFont="1" applyFill="1" applyAlignment="1">
      <alignment vertical="center"/>
    </xf>
    <xf numFmtId="0" fontId="10" fillId="0" borderId="0" xfId="56" applyFont="1" applyFill="1" applyBorder="1" applyAlignment="1">
      <alignment horizontal="center" vertical="center" wrapText="1"/>
    </xf>
    <xf numFmtId="182" fontId="7" fillId="0" borderId="0" xfId="64" applyNumberFormat="1" applyFont="1" applyFill="1"/>
    <xf numFmtId="0" fontId="1" fillId="0" borderId="0" xfId="64" applyFont="1" applyFill="1" applyAlignment="1">
      <alignment horizontal="right"/>
    </xf>
    <xf numFmtId="0" fontId="8" fillId="0" borderId="1" xfId="56" applyFont="1" applyFill="1" applyBorder="1" applyAlignment="1">
      <alignment horizontal="center" vertical="center" wrapText="1"/>
    </xf>
    <xf numFmtId="0" fontId="8" fillId="0" borderId="1" xfId="64" applyFont="1" applyFill="1" applyBorder="1" applyAlignment="1">
      <alignment horizontal="center" vertical="center" wrapText="1"/>
    </xf>
    <xf numFmtId="0" fontId="8" fillId="0" borderId="4" xfId="64" applyFont="1" applyFill="1" applyBorder="1" applyAlignment="1">
      <alignment horizontal="center"/>
    </xf>
    <xf numFmtId="0" fontId="8" fillId="0" borderId="0" xfId="64" applyFont="1" applyFill="1" applyAlignment="1">
      <alignment horizontal="center"/>
    </xf>
    <xf numFmtId="0" fontId="0" fillId="0" borderId="1" xfId="64" applyFont="1" applyFill="1" applyBorder="1" applyAlignment="1">
      <alignment vertical="center" wrapText="1"/>
    </xf>
    <xf numFmtId="49" fontId="1" fillId="0" borderId="1" xfId="72" applyNumberFormat="1" applyFont="1" applyFill="1" applyBorder="1" applyAlignment="1">
      <alignment horizontal="center" vertical="center"/>
    </xf>
    <xf numFmtId="182" fontId="2" fillId="0" borderId="0" xfId="30" applyNumberFormat="1" applyFont="1" applyFill="1">
      <alignment vertical="center"/>
    </xf>
    <xf numFmtId="182" fontId="1" fillId="0" borderId="0" xfId="64" applyNumberFormat="1" applyFont="1" applyFill="1"/>
    <xf numFmtId="0" fontId="1" fillId="0" borderId="1" xfId="64" applyFont="1" applyFill="1" applyBorder="1" applyAlignment="1">
      <alignment vertical="center" wrapText="1"/>
    </xf>
    <xf numFmtId="0" fontId="2" fillId="0" borderId="1" xfId="30" applyFont="1" applyFill="1" applyBorder="1" applyAlignment="1">
      <alignment horizontal="center" vertical="center"/>
    </xf>
    <xf numFmtId="49" fontId="2" fillId="0" borderId="1" xfId="72" applyNumberFormat="1" applyFont="1" applyFill="1" applyBorder="1" applyAlignment="1">
      <alignment horizontal="center" vertical="center"/>
    </xf>
    <xf numFmtId="0" fontId="1" fillId="3" borderId="0" xfId="56" applyFont="1" applyFill="1" applyAlignment="1">
      <alignment vertical="center"/>
    </xf>
    <xf numFmtId="176" fontId="1" fillId="0" borderId="0" xfId="64" applyNumberFormat="1" applyFont="1" applyFill="1"/>
    <xf numFmtId="182" fontId="2" fillId="0" borderId="0" xfId="64" applyNumberFormat="1" applyFont="1" applyFill="1"/>
    <xf numFmtId="0" fontId="9" fillId="0" borderId="5" xfId="64" applyFont="1" applyFill="1" applyBorder="1" applyAlignment="1">
      <alignment horizontal="right" vertical="center"/>
    </xf>
    <xf numFmtId="0" fontId="2" fillId="0" borderId="1" xfId="56" applyFont="1" applyFill="1" applyBorder="1" applyAlignment="1">
      <alignment horizontal="left" vertical="center"/>
    </xf>
    <xf numFmtId="183" fontId="1" fillId="0" borderId="1" xfId="72" applyNumberFormat="1" applyFont="1" applyFill="1" applyBorder="1" applyAlignment="1">
      <alignment horizontal="center" vertical="center"/>
    </xf>
    <xf numFmtId="183" fontId="2" fillId="0" borderId="0" xfId="64" applyNumberFormat="1" applyFont="1" applyFill="1"/>
    <xf numFmtId="176" fontId="1" fillId="0" borderId="1" xfId="72" applyNumberFormat="1" applyFont="1" applyFill="1" applyBorder="1" applyAlignment="1">
      <alignment horizontal="right" vertical="center"/>
    </xf>
    <xf numFmtId="0" fontId="1" fillId="0" borderId="1" xfId="56" applyFont="1" applyFill="1" applyBorder="1" applyAlignment="1">
      <alignment horizontal="left" vertical="center" indent="1"/>
    </xf>
    <xf numFmtId="0" fontId="2" fillId="0" borderId="1" xfId="64" applyFont="1" applyFill="1" applyBorder="1"/>
    <xf numFmtId="0" fontId="2" fillId="0" borderId="1" xfId="56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vertical="center"/>
    </xf>
    <xf numFmtId="0" fontId="1" fillId="0" borderId="1" xfId="64" applyFont="1" applyFill="1" applyBorder="1"/>
    <xf numFmtId="183" fontId="2" fillId="0" borderId="0" xfId="30" applyNumberFormat="1" applyFont="1" applyFill="1">
      <alignment vertical="center"/>
    </xf>
    <xf numFmtId="10" fontId="2" fillId="0" borderId="0" xfId="14" applyNumberFormat="1" applyFont="1" applyFill="1" applyAlignment="1">
      <alignment vertical="center"/>
    </xf>
    <xf numFmtId="0" fontId="4" fillId="0" borderId="1" xfId="67" applyFont="1" applyFill="1" applyBorder="1">
      <alignment vertical="center"/>
    </xf>
    <xf numFmtId="49" fontId="0" fillId="0" borderId="1" xfId="0" applyNumberFormat="1" applyBorder="1" applyAlignment="1">
      <alignment horizontal="center" vertical="center"/>
    </xf>
    <xf numFmtId="183" fontId="1" fillId="0" borderId="6" xfId="72" applyNumberFormat="1" applyFont="1" applyFill="1" applyBorder="1" applyAlignment="1">
      <alignment horizontal="center" vertical="center"/>
    </xf>
    <xf numFmtId="0" fontId="5" fillId="0" borderId="1" xfId="67" applyFont="1" applyFill="1" applyBorder="1" applyAlignment="1">
      <alignment horizontal="left" vertical="center" indent="1"/>
    </xf>
    <xf numFmtId="0" fontId="5" fillId="0" borderId="1" xfId="67" applyFont="1" applyFill="1" applyBorder="1" applyAlignment="1">
      <alignment horizontal="left" vertical="center" wrapText="1" indent="1"/>
    </xf>
    <xf numFmtId="0" fontId="4" fillId="0" borderId="1" xfId="67" applyFont="1" applyFill="1" applyBorder="1" applyAlignment="1">
      <alignment horizontal="center" vertical="center"/>
    </xf>
    <xf numFmtId="0" fontId="1" fillId="0" borderId="0" xfId="60"/>
    <xf numFmtId="0" fontId="1" fillId="0" borderId="0" xfId="68" applyFill="1" applyAlignment="1">
      <alignment vertical="center" wrapText="1"/>
    </xf>
    <xf numFmtId="0" fontId="1" fillId="0" borderId="0" xfId="68" applyFont="1" applyFill="1">
      <alignment vertical="center"/>
    </xf>
    <xf numFmtId="0" fontId="1" fillId="0" borderId="0" xfId="68" applyFill="1">
      <alignment vertical="center"/>
    </xf>
    <xf numFmtId="0" fontId="2" fillId="0" borderId="0" xfId="56" applyFont="1" applyAlignment="1">
      <alignment vertical="center"/>
    </xf>
    <xf numFmtId="0" fontId="3" fillId="0" borderId="0" xfId="60" applyFont="1" applyAlignment="1">
      <alignment horizontal="center" vertical="center"/>
    </xf>
    <xf numFmtId="0" fontId="11" fillId="0" borderId="0" xfId="68" applyFont="1" applyFill="1" applyAlignment="1">
      <alignment vertical="center"/>
    </xf>
    <xf numFmtId="0" fontId="12" fillId="0" borderId="0" xfId="68" applyFont="1" applyFill="1" applyAlignment="1">
      <alignment horizontal="right" vertical="center"/>
    </xf>
    <xf numFmtId="0" fontId="2" fillId="0" borderId="7" xfId="68" applyFont="1" applyFill="1" applyBorder="1" applyAlignment="1">
      <alignment horizontal="center" vertical="center" wrapText="1"/>
    </xf>
    <xf numFmtId="0" fontId="2" fillId="0" borderId="3" xfId="68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vertical="center" wrapText="1"/>
    </xf>
    <xf numFmtId="178" fontId="1" fillId="0" borderId="1" xfId="68" applyNumberFormat="1" applyFont="1" applyFill="1" applyBorder="1" applyAlignment="1">
      <alignment vertical="center"/>
    </xf>
    <xf numFmtId="0" fontId="1" fillId="0" borderId="1" xfId="68" applyFont="1" applyFill="1" applyBorder="1">
      <alignment vertical="center"/>
    </xf>
    <xf numFmtId="181" fontId="1" fillId="0" borderId="0" xfId="60" applyNumberFormat="1" applyFill="1" applyAlignment="1">
      <alignment vertical="center"/>
    </xf>
    <xf numFmtId="181" fontId="1" fillId="0" borderId="0" xfId="68" applyNumberFormat="1" applyFill="1" applyAlignment="1">
      <alignment horizontal="center" vertical="center" wrapText="1"/>
    </xf>
    <xf numFmtId="181" fontId="2" fillId="0" borderId="0" xfId="58" applyNumberFormat="1" applyFont="1" applyFill="1" applyAlignment="1">
      <alignment vertical="center"/>
    </xf>
    <xf numFmtId="181" fontId="1" fillId="0" borderId="0" xfId="58" applyNumberFormat="1" applyFont="1" applyFill="1" applyAlignment="1">
      <alignment vertical="center"/>
    </xf>
    <xf numFmtId="181" fontId="1" fillId="0" borderId="0" xfId="68" applyNumberFormat="1" applyFill="1" applyAlignment="1">
      <alignment vertical="center"/>
    </xf>
    <xf numFmtId="181" fontId="1" fillId="0" borderId="0" xfId="68" applyNumberFormat="1" applyFill="1" applyAlignment="1">
      <alignment vertical="center" wrapText="1"/>
    </xf>
    <xf numFmtId="181" fontId="2" fillId="0" borderId="0" xfId="68" applyNumberFormat="1" applyFont="1" applyFill="1" applyAlignment="1">
      <alignment vertical="center" wrapText="1"/>
    </xf>
    <xf numFmtId="181" fontId="2" fillId="0" borderId="0" xfId="68" applyNumberFormat="1" applyFont="1" applyFill="1" applyAlignment="1">
      <alignment vertical="center"/>
    </xf>
    <xf numFmtId="181" fontId="3" fillId="0" borderId="0" xfId="60" applyNumberFormat="1" applyFont="1" applyFill="1" applyAlignment="1">
      <alignment horizontal="center" vertical="center" wrapText="1"/>
    </xf>
    <xf numFmtId="181" fontId="11" fillId="0" borderId="0" xfId="68" applyNumberFormat="1" applyFont="1" applyFill="1" applyAlignment="1">
      <alignment vertical="center" wrapText="1"/>
    </xf>
    <xf numFmtId="181" fontId="11" fillId="0" borderId="0" xfId="68" applyNumberFormat="1" applyFont="1" applyFill="1" applyAlignment="1">
      <alignment vertical="center"/>
    </xf>
    <xf numFmtId="181" fontId="1" fillId="0" borderId="7" xfId="68" applyNumberFormat="1" applyFill="1" applyBorder="1" applyAlignment="1">
      <alignment horizontal="center" vertical="center"/>
    </xf>
    <xf numFmtId="181" fontId="2" fillId="0" borderId="1" xfId="68" applyNumberFormat="1" applyFont="1" applyFill="1" applyBorder="1" applyAlignment="1">
      <alignment horizontal="center" vertical="center" wrapText="1"/>
    </xf>
    <xf numFmtId="181" fontId="1" fillId="0" borderId="2" xfId="68" applyNumberFormat="1" applyFont="1" applyFill="1" applyBorder="1" applyAlignment="1">
      <alignment horizontal="center" vertical="center"/>
    </xf>
    <xf numFmtId="181" fontId="1" fillId="0" borderId="8" xfId="68" applyNumberFormat="1" applyFont="1" applyFill="1" applyBorder="1" applyAlignment="1">
      <alignment horizontal="center" vertical="center"/>
    </xf>
    <xf numFmtId="181" fontId="1" fillId="0" borderId="6" xfId="68" applyNumberFormat="1" applyFont="1" applyFill="1" applyBorder="1" applyAlignment="1">
      <alignment horizontal="center" vertical="center"/>
    </xf>
    <xf numFmtId="181" fontId="1" fillId="0" borderId="9" xfId="68" applyNumberForma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81" fontId="1" fillId="0" borderId="3" xfId="68" applyNumberFormat="1" applyFill="1" applyBorder="1" applyAlignment="1">
      <alignment horizontal="center" vertical="center"/>
    </xf>
    <xf numFmtId="181" fontId="2" fillId="0" borderId="1" xfId="68" applyNumberFormat="1" applyFont="1" applyFill="1" applyBorder="1" applyAlignment="1">
      <alignment horizontal="right" vertical="center" wrapText="1"/>
    </xf>
    <xf numFmtId="181" fontId="2" fillId="0" borderId="1" xfId="68" applyNumberFormat="1" applyFont="1" applyFill="1" applyBorder="1" applyAlignment="1">
      <alignment horizontal="right" vertical="center"/>
    </xf>
    <xf numFmtId="181" fontId="2" fillId="0" borderId="6" xfId="68" applyNumberFormat="1" applyFont="1" applyFill="1" applyBorder="1" applyAlignment="1">
      <alignment horizontal="right" vertical="center"/>
    </xf>
    <xf numFmtId="0" fontId="1" fillId="0" borderId="1" xfId="62" applyFill="1" applyBorder="1" applyAlignment="1">
      <alignment vertical="center"/>
    </xf>
    <xf numFmtId="0" fontId="1" fillId="0" borderId="1" xfId="59" applyNumberFormat="1" applyFont="1" applyBorder="1" applyAlignment="1">
      <alignment vertical="center" shrinkToFit="1"/>
    </xf>
    <xf numFmtId="181" fontId="0" fillId="0" borderId="1" xfId="68" applyNumberFormat="1" applyFont="1" applyFill="1" applyBorder="1" applyAlignment="1">
      <alignment horizontal="right" vertical="center" wrapText="1"/>
    </xf>
    <xf numFmtId="181" fontId="1" fillId="0" borderId="1" xfId="58" applyNumberFormat="1" applyFont="1" applyFill="1" applyBorder="1" applyAlignment="1">
      <alignment vertical="center"/>
    </xf>
    <xf numFmtId="49" fontId="1" fillId="0" borderId="1" xfId="56" applyNumberFormat="1" applyFill="1" applyBorder="1" applyAlignment="1" applyProtection="1">
      <alignment horizontal="left" vertical="center" shrinkToFit="1"/>
    </xf>
    <xf numFmtId="49" fontId="1" fillId="0" borderId="1" xfId="56" applyNumberFormat="1" applyFont="1" applyFill="1" applyBorder="1" applyAlignment="1" applyProtection="1">
      <alignment horizontal="left" vertical="center" shrinkToFit="1"/>
    </xf>
    <xf numFmtId="0" fontId="1" fillId="0" borderId="1" xfId="62" applyFill="1" applyBorder="1">
      <alignment vertical="center"/>
    </xf>
    <xf numFmtId="0" fontId="1" fillId="0" borderId="0" xfId="62" applyFont="1" applyFill="1">
      <alignment vertical="center"/>
    </xf>
    <xf numFmtId="0" fontId="1" fillId="0" borderId="0" xfId="62" applyFont="1" applyFill="1" applyAlignment="1">
      <alignment vertical="center"/>
    </xf>
    <xf numFmtId="0" fontId="1" fillId="0" borderId="0" xfId="62" applyFill="1" applyAlignment="1">
      <alignment vertical="center"/>
    </xf>
    <xf numFmtId="0" fontId="1" fillId="0" borderId="0" xfId="62" applyFill="1">
      <alignment vertical="center"/>
    </xf>
    <xf numFmtId="0" fontId="1" fillId="0" borderId="0" xfId="62" applyFill="1" applyAlignment="1">
      <alignment vertical="center" shrinkToFit="1"/>
    </xf>
    <xf numFmtId="0" fontId="2" fillId="0" borderId="0" xfId="62" applyFont="1" applyFill="1" applyAlignment="1">
      <alignment vertical="center" shrinkToFit="1"/>
    </xf>
    <xf numFmtId="0" fontId="2" fillId="0" borderId="0" xfId="62" applyFont="1" applyFill="1">
      <alignment vertical="center"/>
    </xf>
    <xf numFmtId="0" fontId="3" fillId="0" borderId="0" xfId="62" applyFont="1" applyFill="1" applyAlignment="1">
      <alignment horizontal="center" vertical="center"/>
    </xf>
    <xf numFmtId="0" fontId="14" fillId="0" borderId="0" xfId="62" applyFont="1" applyFill="1" applyAlignment="1">
      <alignment vertical="center" shrinkToFit="1"/>
    </xf>
    <xf numFmtId="0" fontId="14" fillId="0" borderId="0" xfId="62" applyFont="1" applyFill="1">
      <alignment vertical="center"/>
    </xf>
    <xf numFmtId="0" fontId="1" fillId="0" borderId="7" xfId="62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 shrinkToFit="1"/>
    </xf>
    <xf numFmtId="0" fontId="2" fillId="0" borderId="7" xfId="56" applyFont="1" applyFill="1" applyBorder="1" applyAlignment="1">
      <alignment horizontal="center" vertical="center" wrapText="1"/>
    </xf>
    <xf numFmtId="0" fontId="1" fillId="0" borderId="9" xfId="62" applyFont="1" applyFill="1" applyBorder="1" applyAlignment="1">
      <alignment horizontal="center" vertical="center"/>
    </xf>
    <xf numFmtId="0" fontId="2" fillId="0" borderId="3" xfId="56" applyFont="1" applyFill="1" applyBorder="1" applyAlignment="1">
      <alignment horizontal="center" vertical="center" wrapText="1"/>
    </xf>
    <xf numFmtId="0" fontId="1" fillId="0" borderId="3" xfId="62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vertical="center" shrinkToFit="1"/>
    </xf>
    <xf numFmtId="176" fontId="15" fillId="0" borderId="1" xfId="56" applyNumberFormat="1" applyFont="1" applyFill="1" applyBorder="1" applyAlignment="1">
      <alignment horizontal="right" vertical="center" wrapText="1"/>
    </xf>
    <xf numFmtId="176" fontId="14" fillId="0" borderId="1" xfId="56" applyNumberFormat="1" applyFont="1" applyFill="1" applyBorder="1" applyAlignment="1" applyProtection="1">
      <alignment horizontal="right" vertical="center" wrapText="1"/>
    </xf>
    <xf numFmtId="0" fontId="16" fillId="0" borderId="0" xfId="57" applyFont="1" applyFill="1">
      <alignment vertical="center"/>
    </xf>
    <xf numFmtId="0" fontId="1" fillId="0" borderId="0" xfId="57" applyFont="1" applyFill="1" applyAlignment="1">
      <alignment vertical="center" wrapText="1"/>
    </xf>
    <xf numFmtId="0" fontId="1" fillId="0" borderId="0" xfId="57" applyFont="1" applyFill="1" applyAlignment="1">
      <alignment vertical="center"/>
    </xf>
    <xf numFmtId="0" fontId="2" fillId="0" borderId="0" xfId="57" applyFont="1" applyFill="1" applyAlignment="1">
      <alignment vertical="center"/>
    </xf>
    <xf numFmtId="0" fontId="1" fillId="0" borderId="0" xfId="57" applyFont="1" applyFill="1">
      <alignment vertical="center"/>
    </xf>
    <xf numFmtId="0" fontId="2" fillId="0" borderId="0" xfId="62" applyFont="1" applyFill="1" applyAlignment="1">
      <alignment horizontal="left" vertical="center" wrapText="1"/>
    </xf>
    <xf numFmtId="0" fontId="2" fillId="0" borderId="0" xfId="62" applyFont="1" applyFill="1" applyAlignment="1">
      <alignment vertical="center"/>
    </xf>
    <xf numFmtId="0" fontId="3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center" vertical="center" wrapText="1"/>
    </xf>
    <xf numFmtId="0" fontId="17" fillId="0" borderId="0" xfId="57" applyFont="1" applyFill="1" applyAlignment="1">
      <alignment horizontal="center" vertical="center"/>
    </xf>
    <xf numFmtId="0" fontId="1" fillId="0" borderId="5" xfId="57" applyFont="1" applyFill="1" applyBorder="1" applyAlignment="1">
      <alignment horizontal="center" vertical="center"/>
    </xf>
    <xf numFmtId="0" fontId="0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18" fillId="0" borderId="1" xfId="57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vertical="center" wrapText="1"/>
    </xf>
    <xf numFmtId="176" fontId="19" fillId="0" borderId="1" xfId="71" applyNumberFormat="1" applyFont="1" applyFill="1" applyBorder="1" applyAlignment="1">
      <alignment horizontal="right" vertical="center" wrapText="1"/>
    </xf>
    <xf numFmtId="184" fontId="1" fillId="0" borderId="1" xfId="57" applyNumberFormat="1" applyFont="1" applyFill="1" applyBorder="1" applyAlignment="1">
      <alignment vertical="center"/>
    </xf>
    <xf numFmtId="49" fontId="2" fillId="0" borderId="1" xfId="56" applyNumberFormat="1" applyFont="1" applyFill="1" applyBorder="1" applyAlignment="1">
      <alignment vertical="center" wrapText="1"/>
    </xf>
    <xf numFmtId="49" fontId="2" fillId="0" borderId="1" xfId="56" applyNumberFormat="1" applyFont="1" applyFill="1" applyBorder="1" applyAlignment="1">
      <alignment horizontal="left" vertical="center" wrapText="1"/>
    </xf>
    <xf numFmtId="176" fontId="20" fillId="0" borderId="1" xfId="57" applyNumberFormat="1" applyFont="1" applyFill="1" applyBorder="1" applyAlignment="1">
      <alignment horizontal="right" vertical="center"/>
    </xf>
    <xf numFmtId="0" fontId="2" fillId="0" borderId="1" xfId="57" applyFont="1" applyFill="1" applyBorder="1" applyAlignment="1">
      <alignment vertical="center"/>
    </xf>
    <xf numFmtId="49" fontId="1" fillId="0" borderId="1" xfId="56" applyNumberFormat="1" applyFont="1" applyFill="1" applyBorder="1" applyAlignment="1">
      <alignment vertical="center" wrapText="1"/>
    </xf>
    <xf numFmtId="49" fontId="1" fillId="0" borderId="1" xfId="56" applyNumberFormat="1" applyFont="1" applyFill="1" applyBorder="1" applyAlignment="1">
      <alignment horizontal="left" vertical="center" wrapText="1"/>
    </xf>
    <xf numFmtId="176" fontId="21" fillId="0" borderId="1" xfId="57" applyNumberFormat="1" applyFont="1" applyFill="1" applyBorder="1" applyAlignment="1">
      <alignment horizontal="right" vertical="center"/>
    </xf>
    <xf numFmtId="0" fontId="1" fillId="0" borderId="1" xfId="57" applyFont="1" applyFill="1" applyBorder="1" applyAlignment="1">
      <alignment vertical="center"/>
    </xf>
    <xf numFmtId="184" fontId="2" fillId="0" borderId="1" xfId="57" applyNumberFormat="1" applyFont="1" applyFill="1" applyBorder="1" applyAlignment="1">
      <alignment vertical="center"/>
    </xf>
    <xf numFmtId="0" fontId="1" fillId="0" borderId="1" xfId="57" applyFont="1" applyFill="1" applyBorder="1" applyAlignment="1">
      <alignment horizontal="left" vertical="center" wrapText="1"/>
    </xf>
    <xf numFmtId="0" fontId="2" fillId="0" borderId="1" xfId="57" applyFont="1" applyFill="1" applyBorder="1" applyAlignment="1">
      <alignment vertical="center" wrapText="1"/>
    </xf>
    <xf numFmtId="0" fontId="2" fillId="0" borderId="0" xfId="52" applyFont="1" applyFill="1">
      <alignment vertical="center"/>
    </xf>
    <xf numFmtId="0" fontId="1" fillId="0" borderId="0" xfId="52" applyFont="1" applyFill="1" applyAlignment="1">
      <alignment horizontal="center" vertical="center"/>
    </xf>
    <xf numFmtId="0" fontId="2" fillId="0" borderId="0" xfId="52" applyFont="1" applyFill="1" applyAlignment="1">
      <alignment horizontal="center" vertical="center"/>
    </xf>
    <xf numFmtId="0" fontId="1" fillId="0" borderId="0" xfId="52" applyFont="1" applyFill="1">
      <alignment vertical="center"/>
    </xf>
    <xf numFmtId="0" fontId="2" fillId="0" borderId="0" xfId="52" applyNumberFormat="1" applyFont="1" applyFill="1">
      <alignment vertical="center"/>
    </xf>
    <xf numFmtId="0" fontId="3" fillId="0" borderId="0" xfId="52" applyFont="1" applyFill="1" applyAlignment="1">
      <alignment horizontal="center" vertical="center"/>
    </xf>
    <xf numFmtId="0" fontId="17" fillId="0" borderId="0" xfId="52" applyFont="1" applyFill="1" applyAlignment="1">
      <alignment horizontal="center" vertical="center"/>
    </xf>
    <xf numFmtId="0" fontId="12" fillId="0" borderId="5" xfId="52" applyFont="1" applyFill="1" applyBorder="1" applyAlignment="1">
      <alignment horizontal="right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/>
    </xf>
    <xf numFmtId="3" fontId="1" fillId="0" borderId="1" xfId="52" applyNumberFormat="1" applyFont="1" applyFill="1" applyBorder="1" applyAlignment="1">
      <alignment horizontal="right" vertical="center"/>
    </xf>
    <xf numFmtId="184" fontId="1" fillId="0" borderId="1" xfId="52" applyNumberFormat="1" applyFont="1" applyFill="1" applyBorder="1" applyAlignment="1">
      <alignment horizontal="right" vertical="center"/>
    </xf>
    <xf numFmtId="0" fontId="22" fillId="0" borderId="1" xfId="70" applyNumberFormat="1" applyFont="1" applyFill="1" applyBorder="1" applyAlignment="1" applyProtection="1">
      <alignment vertical="center" wrapText="1"/>
    </xf>
    <xf numFmtId="3" fontId="12" fillId="0" borderId="1" xfId="70" applyNumberFormat="1" applyFont="1" applyFill="1" applyBorder="1" applyAlignment="1" applyProtection="1">
      <alignment horizontal="right" vertical="center" wrapText="1"/>
    </xf>
    <xf numFmtId="178" fontId="1" fillId="0" borderId="1" xfId="56" applyNumberFormat="1" applyFont="1" applyFill="1" applyBorder="1" applyAlignment="1">
      <alignment horizontal="right" vertical="center"/>
    </xf>
    <xf numFmtId="3" fontId="12" fillId="0" borderId="1" xfId="70" applyNumberFormat="1" applyFont="1" applyFill="1" applyBorder="1" applyAlignment="1" applyProtection="1">
      <alignment vertical="center" wrapText="1"/>
    </xf>
    <xf numFmtId="3" fontId="22" fillId="0" borderId="1" xfId="70" applyNumberFormat="1" applyFont="1" applyFill="1" applyBorder="1" applyAlignment="1" applyProtection="1">
      <alignment vertical="center" wrapText="1"/>
    </xf>
    <xf numFmtId="0" fontId="12" fillId="0" borderId="1" xfId="70" applyFont="1" applyFill="1" applyBorder="1" applyAlignment="1">
      <alignment horizontal="left" vertical="center" wrapText="1"/>
    </xf>
    <xf numFmtId="0" fontId="1" fillId="0" borderId="1" xfId="52" applyNumberFormat="1" applyFont="1" applyFill="1" applyBorder="1" applyAlignment="1">
      <alignment horizontal="right" vertical="center"/>
    </xf>
    <xf numFmtId="178" fontId="1" fillId="0" borderId="1" xfId="52" applyNumberFormat="1" applyFont="1" applyFill="1" applyBorder="1" applyAlignment="1">
      <alignment horizontal="right" vertical="center"/>
    </xf>
    <xf numFmtId="0" fontId="12" fillId="0" borderId="1" xfId="56" applyFont="1" applyFill="1" applyBorder="1" applyAlignment="1">
      <alignment vertical="center" wrapText="1"/>
    </xf>
    <xf numFmtId="3" fontId="22" fillId="0" borderId="1" xfId="53" applyNumberFormat="1" applyFont="1" applyFill="1" applyBorder="1" applyAlignment="1" applyProtection="1">
      <alignment horizontal="left" vertical="center"/>
    </xf>
    <xf numFmtId="3" fontId="12" fillId="0" borderId="1" xfId="53" applyNumberFormat="1" applyFont="1" applyFill="1" applyBorder="1" applyAlignment="1" applyProtection="1">
      <alignment horizontal="left" vertical="center"/>
    </xf>
    <xf numFmtId="3" fontId="22" fillId="0" borderId="1" xfId="70" applyNumberFormat="1" applyFont="1" applyFill="1" applyBorder="1" applyAlignment="1" applyProtection="1">
      <alignment horizontal="left" vertical="center" wrapText="1"/>
    </xf>
    <xf numFmtId="0" fontId="22" fillId="0" borderId="1" xfId="56" applyFont="1" applyFill="1" applyBorder="1" applyAlignment="1">
      <alignment vertical="center" wrapText="1"/>
    </xf>
    <xf numFmtId="0" fontId="2" fillId="0" borderId="1" xfId="52" applyFont="1" applyFill="1" applyBorder="1">
      <alignment vertical="center"/>
    </xf>
    <xf numFmtId="3" fontId="22" fillId="0" borderId="1" xfId="70" applyNumberFormat="1" applyFont="1" applyFill="1" applyBorder="1" applyAlignment="1" applyProtection="1">
      <alignment horizontal="center" vertical="center" wrapText="1"/>
    </xf>
    <xf numFmtId="3" fontId="2" fillId="0" borderId="0" xfId="52" applyNumberFormat="1" applyFont="1" applyFill="1">
      <alignment vertical="center"/>
    </xf>
    <xf numFmtId="3" fontId="1" fillId="0" borderId="0" xfId="52" applyNumberFormat="1" applyFont="1" applyFill="1">
      <alignment vertical="center"/>
    </xf>
    <xf numFmtId="0" fontId="1" fillId="0" borderId="0" xfId="52" applyNumberFormat="1" applyFont="1" applyFill="1" applyAlignment="1">
      <alignment vertical="center" wrapText="1"/>
    </xf>
    <xf numFmtId="0" fontId="1" fillId="0" borderId="0" xfId="52" applyNumberFormat="1" applyFont="1" applyFill="1" applyAlignment="1">
      <alignment horizontal="center" vertical="center"/>
    </xf>
    <xf numFmtId="0" fontId="2" fillId="0" borderId="0" xfId="52" applyNumberFormat="1" applyFont="1" applyFill="1" applyAlignment="1">
      <alignment horizontal="center" vertical="center"/>
    </xf>
    <xf numFmtId="0" fontId="1" fillId="0" borderId="0" xfId="52" applyNumberFormat="1" applyFont="1" applyFill="1">
      <alignment vertical="center"/>
    </xf>
    <xf numFmtId="0" fontId="3" fillId="0" borderId="0" xfId="52" applyNumberFormat="1" applyFont="1" applyFill="1" applyAlignment="1">
      <alignment horizontal="center" vertical="center"/>
    </xf>
    <xf numFmtId="0" fontId="1" fillId="0" borderId="5" xfId="52" applyNumberFormat="1" applyFont="1" applyFill="1" applyBorder="1" applyAlignment="1">
      <alignment horizontal="right" vertical="center"/>
    </xf>
    <xf numFmtId="0" fontId="2" fillId="0" borderId="1" xfId="52" applyNumberFormat="1" applyFont="1" applyFill="1" applyBorder="1" applyAlignment="1">
      <alignment horizontal="left" vertical="center"/>
    </xf>
    <xf numFmtId="176" fontId="2" fillId="0" borderId="1" xfId="52" applyNumberFormat="1" applyFont="1" applyFill="1" applyBorder="1" applyAlignment="1">
      <alignment horizontal="right" vertical="center"/>
    </xf>
    <xf numFmtId="184" fontId="2" fillId="0" borderId="1" xfId="52" applyNumberFormat="1" applyFont="1" applyFill="1" applyBorder="1" applyAlignment="1">
      <alignment horizontal="right" vertical="center"/>
    </xf>
    <xf numFmtId="0" fontId="12" fillId="0" borderId="1" xfId="56" applyNumberFormat="1" applyFont="1" applyFill="1" applyBorder="1" applyAlignment="1" applyProtection="1">
      <alignment horizontal="left" vertical="center" wrapText="1" indent="1"/>
    </xf>
    <xf numFmtId="176" fontId="1" fillId="0" borderId="1" xfId="56" applyNumberFormat="1" applyFont="1" applyFill="1" applyBorder="1" applyAlignment="1" applyProtection="1">
      <alignment horizontal="right" vertical="center" wrapText="1"/>
    </xf>
    <xf numFmtId="176" fontId="1" fillId="0" borderId="1" xfId="56" applyNumberFormat="1" applyFont="1" applyFill="1" applyBorder="1" applyAlignment="1">
      <alignment horizontal="right" vertical="center"/>
    </xf>
    <xf numFmtId="0" fontId="1" fillId="0" borderId="1" xfId="56" applyNumberFormat="1" applyFont="1" applyFill="1" applyBorder="1" applyAlignment="1" applyProtection="1">
      <alignment horizontal="right" vertical="center" wrapText="1"/>
    </xf>
    <xf numFmtId="0" fontId="1" fillId="0" borderId="1" xfId="56" applyNumberFormat="1" applyFont="1" applyFill="1" applyBorder="1" applyAlignment="1">
      <alignment horizontal="right" vertical="center"/>
    </xf>
    <xf numFmtId="0" fontId="2" fillId="0" borderId="1" xfId="52" applyNumberFormat="1" applyFont="1" applyFill="1" applyBorder="1" applyAlignment="1">
      <alignment horizontal="right" vertical="center"/>
    </xf>
    <xf numFmtId="0" fontId="1" fillId="0" borderId="1" xfId="56" applyNumberFormat="1" applyFont="1" applyFill="1" applyBorder="1" applyAlignment="1" applyProtection="1">
      <alignment horizontal="left" vertical="center" wrapText="1"/>
    </xf>
    <xf numFmtId="0" fontId="12" fillId="0" borderId="1" xfId="56" applyNumberFormat="1" applyFont="1" applyFill="1" applyBorder="1" applyAlignment="1" applyProtection="1">
      <alignment horizontal="left" vertical="center" wrapText="1"/>
    </xf>
    <xf numFmtId="176" fontId="1" fillId="0" borderId="1" xfId="70" applyNumberFormat="1" applyFont="1" applyFill="1" applyBorder="1" applyAlignment="1" applyProtection="1">
      <alignment horizontal="right" vertical="center" wrapText="1"/>
    </xf>
    <xf numFmtId="0" fontId="12" fillId="0" borderId="1" xfId="70" applyNumberFormat="1" applyFont="1" applyFill="1" applyBorder="1" applyAlignment="1" applyProtection="1">
      <alignment vertical="center" wrapText="1"/>
    </xf>
    <xf numFmtId="0" fontId="1" fillId="0" borderId="1" xfId="70" applyNumberFormat="1" applyFont="1" applyFill="1" applyBorder="1" applyAlignment="1" applyProtection="1">
      <alignment horizontal="right" vertical="center" wrapText="1"/>
    </xf>
    <xf numFmtId="0" fontId="22" fillId="0" borderId="1" xfId="70" applyNumberFormat="1" applyFont="1" applyFill="1" applyBorder="1" applyAlignment="1" applyProtection="1">
      <alignment horizontal="center" vertical="center" wrapText="1"/>
    </xf>
    <xf numFmtId="176" fontId="22" fillId="0" borderId="1" xfId="70" applyNumberFormat="1" applyFont="1" applyFill="1" applyBorder="1" applyAlignment="1" applyProtection="1">
      <alignment horizontal="right" vertical="center" wrapText="1"/>
    </xf>
    <xf numFmtId="0" fontId="2" fillId="0" borderId="0" xfId="60" applyFont="1" applyAlignment="1">
      <alignment horizontal="center" vertical="center"/>
    </xf>
    <xf numFmtId="0" fontId="2" fillId="0" borderId="6" xfId="68" applyFont="1" applyFill="1" applyBorder="1" applyAlignment="1">
      <alignment horizontal="center" vertical="center" wrapText="1"/>
    </xf>
    <xf numFmtId="178" fontId="1" fillId="0" borderId="1" xfId="68" applyNumberFormat="1" applyFont="1" applyFill="1" applyBorder="1" applyAlignment="1">
      <alignment horizontal="right" vertical="center"/>
    </xf>
    <xf numFmtId="0" fontId="0" fillId="0" borderId="1" xfId="68" applyFont="1" applyFill="1" applyBorder="1" applyAlignment="1">
      <alignment vertical="center" wrapText="1"/>
    </xf>
    <xf numFmtId="180" fontId="1" fillId="0" borderId="1" xfId="68" applyNumberFormat="1" applyFont="1" applyFill="1" applyBorder="1">
      <alignment vertical="center"/>
    </xf>
    <xf numFmtId="0" fontId="0" fillId="0" borderId="0" xfId="58" applyFont="1" applyFill="1" applyAlignment="1">
      <alignment vertical="center"/>
    </xf>
    <xf numFmtId="0" fontId="23" fillId="0" borderId="0" xfId="0" applyFont="1" applyFill="1" applyAlignment="1"/>
    <xf numFmtId="0" fontId="0" fillId="0" borderId="0" xfId="58" applyFont="1" applyFill="1" applyAlignment="1">
      <alignment vertical="center" wrapText="1"/>
    </xf>
    <xf numFmtId="0" fontId="0" fillId="0" borderId="0" xfId="58" applyFont="1" applyFill="1" applyAlignment="1">
      <alignment horizontal="right" vertical="center" wrapText="1"/>
    </xf>
    <xf numFmtId="0" fontId="0" fillId="0" borderId="0" xfId="0" applyFill="1" applyAlignment="1">
      <alignment vertical="center"/>
    </xf>
    <xf numFmtId="0" fontId="24" fillId="0" borderId="0" xfId="58" applyFont="1" applyFill="1" applyAlignment="1">
      <alignment horizontal="center" vertical="center"/>
    </xf>
    <xf numFmtId="0" fontId="2" fillId="0" borderId="2" xfId="58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180" fontId="1" fillId="0" borderId="1" xfId="58" applyNumberFormat="1" applyFont="1" applyFill="1" applyBorder="1" applyAlignment="1">
      <alignment horizontal="center" vertical="center" wrapText="1"/>
    </xf>
    <xf numFmtId="0" fontId="2" fillId="0" borderId="10" xfId="58" applyFont="1" applyFill="1" applyBorder="1" applyAlignment="1">
      <alignment horizontal="left" vertical="center" wrapText="1"/>
    </xf>
    <xf numFmtId="0" fontId="25" fillId="0" borderId="2" xfId="28" applyFont="1" applyFill="1" applyBorder="1" applyAlignment="1">
      <alignment horizontal="left" vertical="center" wrapText="1" indent="2"/>
    </xf>
    <xf numFmtId="180" fontId="0" fillId="0" borderId="1" xfId="58" applyNumberFormat="1" applyFont="1" applyFill="1" applyBorder="1" applyAlignment="1">
      <alignment horizontal="center" vertical="center" wrapText="1"/>
    </xf>
    <xf numFmtId="180" fontId="0" fillId="0" borderId="1" xfId="58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 indent="2"/>
    </xf>
    <xf numFmtId="0" fontId="2" fillId="0" borderId="2" xfId="58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indent="2"/>
      <protection locked="0"/>
    </xf>
    <xf numFmtId="180" fontId="23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left" vertical="center" indent="2" shrinkToFit="1"/>
    </xf>
    <xf numFmtId="0" fontId="23" fillId="0" borderId="1" xfId="0" applyFont="1" applyFill="1" applyBorder="1" applyAlignment="1"/>
    <xf numFmtId="0" fontId="0" fillId="0" borderId="1" xfId="58" applyFont="1" applyFill="1" applyBorder="1" applyAlignment="1">
      <alignment horizontal="center" vertical="center" wrapText="1"/>
    </xf>
    <xf numFmtId="0" fontId="0" fillId="0" borderId="1" xfId="58" applyFont="1" applyFill="1" applyBorder="1" applyAlignment="1">
      <alignment vertical="center"/>
    </xf>
    <xf numFmtId="0" fontId="1" fillId="0" borderId="2" xfId="58" applyFont="1" applyFill="1" applyBorder="1" applyAlignment="1">
      <alignment horizontal="left" vertical="center" wrapText="1"/>
    </xf>
    <xf numFmtId="0" fontId="0" fillId="0" borderId="1" xfId="58" applyFont="1" applyFill="1" applyBorder="1" applyAlignment="1">
      <alignment horizontal="left" vertical="center" wrapText="1" indent="2"/>
    </xf>
    <xf numFmtId="0" fontId="0" fillId="0" borderId="1" xfId="58" applyFont="1" applyFill="1" applyBorder="1" applyAlignment="1">
      <alignment vertical="center" wrapText="1"/>
    </xf>
    <xf numFmtId="0" fontId="0" fillId="0" borderId="1" xfId="58" applyFont="1" applyFill="1" applyBorder="1" applyAlignment="1">
      <alignment horizontal="right" vertical="center" wrapText="1"/>
    </xf>
    <xf numFmtId="0" fontId="23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23" fillId="0" borderId="0" xfId="0" applyFont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 indent="1"/>
    </xf>
    <xf numFmtId="0" fontId="25" fillId="0" borderId="2" xfId="28" applyFont="1" applyFill="1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indent="3"/>
    </xf>
    <xf numFmtId="0" fontId="0" fillId="0" borderId="2" xfId="58" applyFont="1" applyFill="1" applyBorder="1" applyAlignment="1">
      <alignment horizontal="left" vertical="center" wrapText="1" indent="2"/>
    </xf>
    <xf numFmtId="3" fontId="25" fillId="0" borderId="2" xfId="0" applyNumberFormat="1" applyFont="1" applyFill="1" applyBorder="1" applyAlignment="1" applyProtection="1">
      <alignment vertical="center"/>
    </xf>
    <xf numFmtId="0" fontId="12" fillId="0" borderId="1" xfId="0" applyFont="1" applyFill="1" applyBorder="1" applyAlignment="1">
      <alignment horizontal="center" vertical="center"/>
    </xf>
    <xf numFmtId="1" fontId="25" fillId="0" borderId="2" xfId="0" applyNumberFormat="1" applyFont="1" applyFill="1" applyBorder="1" applyAlignment="1" applyProtection="1">
      <alignment vertical="center"/>
      <protection locked="0"/>
    </xf>
    <xf numFmtId="0" fontId="25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" fillId="0" borderId="0" xfId="56" applyFill="1" applyAlignment="1">
      <alignment vertical="center"/>
    </xf>
    <xf numFmtId="0" fontId="2" fillId="0" borderId="0" xfId="56" applyFont="1" applyFill="1" applyAlignment="1">
      <alignment vertical="center"/>
    </xf>
    <xf numFmtId="0" fontId="3" fillId="0" borderId="0" xfId="56" applyFont="1" applyFill="1" applyAlignment="1">
      <alignment horizontal="center" vertical="center"/>
    </xf>
    <xf numFmtId="1" fontId="14" fillId="0" borderId="0" xfId="56" applyNumberFormat="1" applyFont="1" applyFill="1" applyAlignment="1">
      <alignment vertical="center"/>
    </xf>
    <xf numFmtId="1" fontId="12" fillId="0" borderId="5" xfId="56" applyNumberFormat="1" applyFont="1" applyFill="1" applyBorder="1" applyAlignment="1">
      <alignment horizontal="right" vertical="center"/>
    </xf>
    <xf numFmtId="176" fontId="2" fillId="0" borderId="1" xfId="56" applyNumberFormat="1" applyFont="1" applyFill="1" applyBorder="1" applyAlignment="1">
      <alignment horizontal="center" vertical="center" wrapText="1"/>
    </xf>
    <xf numFmtId="176" fontId="1" fillId="0" borderId="1" xfId="56" applyNumberFormat="1" applyFont="1" applyFill="1" applyBorder="1" applyAlignment="1">
      <alignment vertical="center"/>
    </xf>
    <xf numFmtId="0" fontId="1" fillId="0" borderId="1" xfId="56" applyFill="1" applyBorder="1" applyAlignment="1">
      <alignment vertical="center"/>
    </xf>
    <xf numFmtId="179" fontId="1" fillId="0" borderId="0" xfId="56" applyNumberFormat="1" applyFont="1" applyFill="1" applyBorder="1" applyAlignment="1">
      <alignment horizontal="left" vertical="center" wrapText="1"/>
    </xf>
    <xf numFmtId="0" fontId="24" fillId="0" borderId="0" xfId="52" applyNumberFormat="1" applyFont="1" applyFill="1" applyAlignment="1">
      <alignment horizontal="center" vertical="center" wrapText="1"/>
    </xf>
    <xf numFmtId="0" fontId="17" fillId="0" borderId="0" xfId="52" applyNumberFormat="1" applyFont="1" applyFill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>
      <alignment vertical="center"/>
    </xf>
    <xf numFmtId="176" fontId="2" fillId="0" borderId="1" xfId="56" applyNumberFormat="1" applyFont="1" applyFill="1" applyBorder="1" applyAlignment="1">
      <alignment horizontal="right" vertical="center" wrapText="1"/>
    </xf>
    <xf numFmtId="176" fontId="1" fillId="0" borderId="1" xfId="52" applyNumberFormat="1" applyFont="1" applyFill="1" applyBorder="1">
      <alignment vertical="center"/>
    </xf>
    <xf numFmtId="0" fontId="1" fillId="0" borderId="1" xfId="52" applyNumberFormat="1" applyFont="1" applyFill="1" applyBorder="1" applyAlignment="1">
      <alignment horizontal="left" vertical="center"/>
    </xf>
    <xf numFmtId="176" fontId="1" fillId="0" borderId="1" xfId="56" applyNumberFormat="1" applyFont="1" applyFill="1" applyBorder="1" applyAlignment="1">
      <alignment horizontal="right" vertical="center" wrapText="1"/>
    </xf>
    <xf numFmtId="49" fontId="1" fillId="0" borderId="1" xfId="56" applyNumberFormat="1" applyFont="1" applyBorder="1" applyAlignment="1">
      <alignment horizontal="left" indent="1"/>
    </xf>
    <xf numFmtId="0" fontId="2" fillId="0" borderId="1" xfId="52" applyNumberFormat="1" applyFont="1" applyFill="1" applyBorder="1">
      <alignment vertical="center"/>
    </xf>
    <xf numFmtId="49" fontId="1" fillId="0" borderId="1" xfId="56" applyNumberFormat="1" applyFont="1" applyBorder="1" applyAlignment="1">
      <alignment horizontal="left"/>
    </xf>
    <xf numFmtId="0" fontId="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28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1" fontId="12" fillId="0" borderId="1" xfId="0" applyNumberFormat="1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 applyProtection="1">
      <alignment horizontal="left" vertical="center"/>
      <protection locked="0"/>
    </xf>
    <xf numFmtId="182" fontId="12" fillId="0" borderId="1" xfId="0" applyNumberFormat="1" applyFont="1" applyFill="1" applyBorder="1" applyAlignment="1" applyProtection="1">
      <alignment horizontal="left" vertical="center"/>
      <protection locked="0"/>
    </xf>
    <xf numFmtId="180" fontId="12" fillId="0" borderId="3" xfId="0" applyNumberFormat="1" applyFont="1" applyFill="1" applyBorder="1" applyAlignment="1" applyProtection="1">
      <alignment horizontal="left" vertical="center"/>
      <protection locked="0"/>
    </xf>
    <xf numFmtId="182" fontId="12" fillId="0" borderId="3" xfId="0" applyNumberFormat="1" applyFont="1" applyFill="1" applyBorder="1" applyAlignment="1" applyProtection="1">
      <alignment horizontal="left" vertical="center"/>
      <protection locked="0"/>
    </xf>
    <xf numFmtId="0" fontId="12" fillId="0" borderId="3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1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29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distributed" vertical="center"/>
    </xf>
    <xf numFmtId="0" fontId="30" fillId="0" borderId="0" xfId="0" applyFont="1" applyFill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_2007年安阳市北关区预算表" xfId="28"/>
    <cellStyle name="检查单元格" xfId="29" builtinId="23"/>
    <cellStyle name="常规_12-29日省政府常务会议材料附件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常规_2010年收入财力预测（20101011）" xfId="43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2 3" xfId="53"/>
    <cellStyle name="40% - 强调文字颜色 6" xfId="54" builtinId="51"/>
    <cellStyle name="60% - 强调文字颜色 6" xfId="55" builtinId="52"/>
    <cellStyle name="常规 11" xfId="56"/>
    <cellStyle name="常规 13" xfId="57"/>
    <cellStyle name="常规 15_1.3日 2017年预算草案 - 副本" xfId="58"/>
    <cellStyle name="常规 2" xfId="59"/>
    <cellStyle name="常规 15_2017年预算草案（债务）" xfId="60"/>
    <cellStyle name="常规 3" xfId="61"/>
    <cellStyle name="常规_2007基金预算" xfId="62"/>
    <cellStyle name="常规_2010年收入财力预测（20101011）_全省社会保险基金" xfId="63"/>
    <cellStyle name="常规_2012年国有资本经营预算收支总表" xfId="64"/>
    <cellStyle name="常规_2016年全省社会保险基金收支预算表细化" xfId="65"/>
    <cellStyle name="常规_2016年省本级社会保险基金收支预算表细化" xfId="66"/>
    <cellStyle name="常规_Xl0000068" xfId="67"/>
    <cellStyle name="常规_附件：2012年出口退税基数及超基数上解情况表" xfId="68"/>
    <cellStyle name="常规_全省社会保险基金" xfId="69"/>
    <cellStyle name="常规_省本级（省直组）" xfId="70"/>
    <cellStyle name="常规_提供表" xfId="71"/>
    <cellStyle name="千位分隔 2" xfId="7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H32"/>
  <sheetViews>
    <sheetView topLeftCell="A16" workbookViewId="0">
      <selection activeCell="D13" sqref="D13:H13"/>
    </sheetView>
  </sheetViews>
  <sheetFormatPr defaultColWidth="9" defaultRowHeight="14.25" outlineLevelCol="7"/>
  <cols>
    <col min="3" max="3" width="12.625" customWidth="1"/>
    <col min="8" max="8" width="25.375" customWidth="1"/>
  </cols>
  <sheetData>
    <row r="3" ht="31.5" spans="3:8">
      <c r="C3" s="364" t="s">
        <v>0</v>
      </c>
      <c r="D3" s="364"/>
      <c r="E3" s="364"/>
      <c r="F3" s="364"/>
      <c r="G3" s="364"/>
      <c r="H3" s="364"/>
    </row>
    <row r="4" ht="12" customHeight="1"/>
    <row r="5" ht="28" customHeight="1" spans="3:8">
      <c r="C5" s="365" t="s">
        <v>1</v>
      </c>
      <c r="D5" s="366" t="s">
        <v>2</v>
      </c>
      <c r="E5" s="367"/>
      <c r="F5" s="367"/>
      <c r="G5" s="367"/>
      <c r="H5" s="368"/>
    </row>
    <row r="6" ht="20" customHeight="1" spans="3:8">
      <c r="C6" s="369" t="s">
        <v>3</v>
      </c>
      <c r="D6" s="370" t="str">
        <f>'2020年一般公共预算收入表'!A2</f>
        <v>2020年一般公共预算收入表</v>
      </c>
      <c r="E6" s="371"/>
      <c r="F6" s="371"/>
      <c r="G6" s="371"/>
      <c r="H6" s="372"/>
    </row>
    <row r="7" ht="20" customHeight="1" spans="3:8">
      <c r="C7" s="369" t="s">
        <v>4</v>
      </c>
      <c r="D7" s="370" t="str">
        <f>'2020年一般公共预算支出表'!A2</f>
        <v>2020年一般公共预算支出表</v>
      </c>
      <c r="E7" s="371"/>
      <c r="F7" s="371"/>
      <c r="G7" s="371"/>
      <c r="H7" s="372"/>
    </row>
    <row r="8" ht="20" customHeight="1" spans="3:8">
      <c r="C8" s="369" t="s">
        <v>5</v>
      </c>
      <c r="D8" s="370" t="str">
        <f>'2020年一般公共预算支出表 (功能分类)'!A2</f>
        <v>2020年一般公共预算支出表（功能分类）</v>
      </c>
      <c r="E8" s="371"/>
      <c r="F8" s="371"/>
      <c r="G8" s="371"/>
      <c r="H8" s="372"/>
    </row>
    <row r="9" ht="20" customHeight="1" spans="3:8">
      <c r="C9" s="369" t="s">
        <v>6</v>
      </c>
      <c r="D9" s="370" t="str">
        <f>'2020年一般公共预算区本级支出表'!A2</f>
        <v>2020年一般公共预算区本级支出表</v>
      </c>
      <c r="E9" s="371"/>
      <c r="F9" s="371"/>
      <c r="G9" s="371"/>
      <c r="H9" s="372"/>
    </row>
    <row r="10" ht="20" customHeight="1" spans="3:8">
      <c r="C10" s="369" t="s">
        <v>7</v>
      </c>
      <c r="D10" s="370" t="str">
        <f>'2020年一般公共预算区本级支出表 (功能分类)'!A2</f>
        <v>2020年一般公共预算区本级支出表（功能分类）</v>
      </c>
      <c r="E10" s="371"/>
      <c r="F10" s="371"/>
      <c r="G10" s="371"/>
      <c r="H10" s="372"/>
    </row>
    <row r="11" ht="20" customHeight="1" spans="3:8">
      <c r="C11" s="369" t="s">
        <v>8</v>
      </c>
      <c r="D11" s="370" t="str">
        <f>'2020年区级一般公共预算区本级基本支出（按经济分类）'!A2</f>
        <v>2020年区本级一般公共预算基本支出明细表
(政府预算支出经济分类）</v>
      </c>
      <c r="E11" s="371"/>
      <c r="F11" s="371"/>
      <c r="G11" s="371"/>
      <c r="H11" s="372"/>
    </row>
    <row r="12" ht="20" customHeight="1" spans="3:8">
      <c r="C12" s="369" t="s">
        <v>9</v>
      </c>
      <c r="D12" s="370" t="str">
        <f>'2020年区级“三公”经费支出预算表'!A2</f>
        <v>2020年区级“三公”经费支出预算表</v>
      </c>
      <c r="E12" s="371"/>
      <c r="F12" s="371"/>
      <c r="G12" s="371"/>
      <c r="H12" s="372"/>
    </row>
    <row r="13" ht="20" customHeight="1" spans="3:8">
      <c r="C13" s="369" t="s">
        <v>10</v>
      </c>
      <c r="D13" s="370" t="str">
        <f>'2020年凤泉区一般公共预算税收返还和转移支付表（分项目）'!A2</f>
        <v>2020年凤泉区一般公共预算税收返还和转移支付表（分项目）</v>
      </c>
      <c r="E13" s="371"/>
      <c r="F13" s="371"/>
      <c r="G13" s="371"/>
      <c r="H13" s="372"/>
    </row>
    <row r="14" ht="20" customHeight="1" spans="3:8">
      <c r="C14" s="369" t="s">
        <v>11</v>
      </c>
      <c r="D14" s="370" t="str">
        <f>'2020年税收返还和转移支付（分地区）预算表'!A2</f>
        <v>2020年税收返还和转移支付（分地区）预算表</v>
      </c>
      <c r="E14" s="371"/>
      <c r="F14" s="371"/>
      <c r="G14" s="371"/>
      <c r="H14" s="372"/>
    </row>
    <row r="15" ht="20" customHeight="1" spans="3:8">
      <c r="C15" s="369" t="s">
        <v>12</v>
      </c>
      <c r="D15" s="370" t="str">
        <f>政府一般债务限额和余额情况表!A2</f>
        <v>政府一般债务限额和余额情况表</v>
      </c>
      <c r="E15" s="371"/>
      <c r="F15" s="371"/>
      <c r="G15" s="371"/>
      <c r="H15" s="372"/>
    </row>
    <row r="16" ht="20" customHeight="1" spans="3:8">
      <c r="C16" s="369" t="s">
        <v>13</v>
      </c>
      <c r="D16" s="370" t="str">
        <f>'2020年政府性基金预算收入表'!A2</f>
        <v>2020年政府性基金收入预算表</v>
      </c>
      <c r="E16" s="371"/>
      <c r="F16" s="371"/>
      <c r="G16" s="371"/>
      <c r="H16" s="372"/>
    </row>
    <row r="17" ht="20" customHeight="1" spans="3:8">
      <c r="C17" s="369" t="s">
        <v>14</v>
      </c>
      <c r="D17" s="370" t="str">
        <f>'2020年政府性基金预算支出表'!A2</f>
        <v>2020年政府性基金支出预算表</v>
      </c>
      <c r="E17" s="371"/>
      <c r="F17" s="371"/>
      <c r="G17" s="371"/>
      <c r="H17" s="372"/>
    </row>
    <row r="18" ht="20" customHeight="1" spans="3:8">
      <c r="C18" s="369" t="s">
        <v>15</v>
      </c>
      <c r="D18" s="370" t="str">
        <f>'2020年政府性基金预算支出明细表（功能分类）'!A2</f>
        <v>2020年政府性基金支出预算明细表（功能分类）</v>
      </c>
      <c r="E18" s="371"/>
      <c r="F18" s="371"/>
      <c r="G18" s="371"/>
      <c r="H18" s="372"/>
    </row>
    <row r="19" ht="20" customHeight="1" spans="3:8">
      <c r="C19" s="369" t="s">
        <v>16</v>
      </c>
      <c r="D19" s="370" t="str">
        <f>'2020年区本级政府性基金预算支出表 '!A2</f>
        <v>2020年区本级政府性基金支出预算表</v>
      </c>
      <c r="E19" s="371"/>
      <c r="F19" s="371"/>
      <c r="G19" s="371"/>
      <c r="H19" s="372"/>
    </row>
    <row r="20" ht="20" customHeight="1" spans="3:8">
      <c r="C20" s="369" t="s">
        <v>17</v>
      </c>
      <c r="D20" s="373" t="str">
        <f>'2020年区本级政府性基金预算支出明细表（功能分类）'!A2</f>
        <v>2020年区本级政府性基金预算支出明细表（功能分类）</v>
      </c>
      <c r="E20" s="374"/>
      <c r="F20" s="374"/>
      <c r="G20" s="374"/>
      <c r="H20" s="375"/>
    </row>
    <row r="21" ht="20" customHeight="1" spans="3:8">
      <c r="C21" s="369" t="s">
        <v>18</v>
      </c>
      <c r="D21" s="370" t="str">
        <f>'2020年政府性基金转移支付预算表（分项目）'!B2</f>
        <v>2020年政府性基金转移支付预算表（分项目）</v>
      </c>
      <c r="E21" s="371"/>
      <c r="F21" s="371"/>
      <c r="G21" s="371"/>
      <c r="H21" s="372"/>
    </row>
    <row r="22" ht="20" customHeight="1" spans="3:8">
      <c r="C22" s="369" t="s">
        <v>19</v>
      </c>
      <c r="D22" s="370" t="str">
        <f>'2020年政府性基金转移支付预算表（分地区） '!B2</f>
        <v>2020年政府性基金转移支付预算表（分地区)</v>
      </c>
      <c r="E22" s="371"/>
      <c r="F22" s="371"/>
      <c r="G22" s="371"/>
      <c r="H22" s="372"/>
    </row>
    <row r="23" ht="20" customHeight="1" spans="3:8">
      <c r="C23" s="369" t="s">
        <v>20</v>
      </c>
      <c r="D23" s="370" t="str">
        <f>政府专项债务余额情况表!A2</f>
        <v>政府专项债务余额情况表</v>
      </c>
      <c r="E23" s="371"/>
      <c r="F23" s="371"/>
      <c r="G23" s="371"/>
      <c r="H23" s="372"/>
    </row>
    <row r="24" ht="20" customHeight="1" spans="3:8">
      <c r="C24" s="369" t="s">
        <v>21</v>
      </c>
      <c r="D24" s="370" t="str">
        <f>'2020年国有资本经营预算收入表'!A2</f>
        <v>2020年国有资本经营收入预算表</v>
      </c>
      <c r="E24" s="371"/>
      <c r="F24" s="371"/>
      <c r="G24" s="371"/>
      <c r="H24" s="372"/>
    </row>
    <row r="25" ht="20" customHeight="1" spans="3:8">
      <c r="C25" s="369" t="s">
        <v>22</v>
      </c>
      <c r="D25" s="370" t="str">
        <f>'2020年国有资本经营预算支出表'!A2</f>
        <v>2020年国有资本经营支出预算表</v>
      </c>
      <c r="E25" s="371"/>
      <c r="F25" s="371"/>
      <c r="G25" s="371"/>
      <c r="H25" s="372"/>
    </row>
    <row r="26" ht="20" customHeight="1" spans="3:8">
      <c r="C26" s="369" t="s">
        <v>23</v>
      </c>
      <c r="D26" s="370" t="str">
        <f>'2020年区本级国有资本经营支出预算表'!A2</f>
        <v>2020年区本级国有资本经营支出预算表</v>
      </c>
      <c r="E26" s="371"/>
      <c r="F26" s="371"/>
      <c r="G26" s="371"/>
      <c r="H26" s="372"/>
    </row>
    <row r="27" ht="20" customHeight="1" spans="3:8">
      <c r="C27" s="369" t="s">
        <v>24</v>
      </c>
      <c r="D27" s="370" t="str">
        <f>'2020年国有资本经营预算转移支付表'!A2</f>
        <v>2020年凤泉区国有资本经营转移支付表</v>
      </c>
      <c r="E27" s="371"/>
      <c r="F27" s="371"/>
      <c r="G27" s="371"/>
      <c r="H27" s="372"/>
    </row>
    <row r="28" ht="20" customHeight="1" spans="3:8">
      <c r="C28" s="369" t="s">
        <v>25</v>
      </c>
      <c r="D28" s="370" t="str">
        <f>'2020年社会保险基金预算总表'!A2</f>
        <v>2020年社会保险基金预算总表</v>
      </c>
      <c r="E28" s="371"/>
      <c r="F28" s="371"/>
      <c r="G28" s="371"/>
      <c r="H28" s="372"/>
    </row>
    <row r="29" ht="20" customHeight="1" spans="3:8">
      <c r="C29" s="369" t="s">
        <v>26</v>
      </c>
      <c r="D29" s="370" t="str">
        <f>'2020年社会保险基金收入预算表'!A2</f>
        <v>2020年社会保险基金收入预算表</v>
      </c>
      <c r="E29" s="371"/>
      <c r="F29" s="371"/>
      <c r="G29" s="371"/>
      <c r="H29" s="372"/>
    </row>
    <row r="30" ht="20" customHeight="1" spans="3:8">
      <c r="C30" s="369" t="s">
        <v>27</v>
      </c>
      <c r="D30" s="370" t="str">
        <f>'2020年社会保险基金支出预算表'!A2</f>
        <v>2020年社会保险基金支出预算表</v>
      </c>
      <c r="E30" s="371"/>
      <c r="F30" s="371"/>
      <c r="G30" s="371"/>
      <c r="H30" s="372"/>
    </row>
    <row r="31" spans="3:8">
      <c r="C31" s="376"/>
      <c r="D31" s="377"/>
      <c r="E31" s="377"/>
      <c r="F31" s="377"/>
      <c r="G31" s="377"/>
      <c r="H31" s="377"/>
    </row>
    <row r="32" spans="3:3">
      <c r="C32" s="376"/>
    </row>
  </sheetData>
  <mergeCells count="27">
    <mergeCell ref="C3:H3"/>
    <mergeCell ref="D5:H5"/>
    <mergeCell ref="D6:H6"/>
    <mergeCell ref="D7:H7"/>
    <mergeCell ref="D8:H8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B64"/>
  <sheetViews>
    <sheetView showZeros="0" workbookViewId="0">
      <pane xSplit="1" ySplit="6" topLeftCell="B9" activePane="bottomRight" state="frozen"/>
      <selection/>
      <selection pane="topRight"/>
      <selection pane="bottomLeft"/>
      <selection pane="bottomRight" activeCell="A2" sqref="A2:G2"/>
    </sheetView>
  </sheetViews>
  <sheetFormatPr defaultColWidth="9" defaultRowHeight="14.25"/>
  <cols>
    <col min="1" max="1" width="41.375" style="271" customWidth="1"/>
    <col min="2" max="2" width="9.375" style="271" customWidth="1"/>
    <col min="3" max="3" width="11.5" style="272" customWidth="1"/>
    <col min="4" max="4" width="8.375" style="269" customWidth="1"/>
    <col min="5" max="5" width="8.25" style="269" customWidth="1"/>
    <col min="6" max="6" width="6.875" style="269" customWidth="1"/>
    <col min="7" max="7" width="8.25" style="269" customWidth="1"/>
    <col min="8" max="232" width="9" style="269" customWidth="1"/>
    <col min="233" max="237" width="9" style="273"/>
    <col min="238" max="238" width="39.5" style="273" customWidth="1"/>
    <col min="239" max="239" width="9.375" style="273" customWidth="1"/>
    <col min="240" max="240" width="9.25" style="273" customWidth="1"/>
    <col min="241" max="241" width="8.375" style="273" customWidth="1"/>
    <col min="242" max="242" width="7.75" style="273" customWidth="1"/>
    <col min="243" max="243" width="5.875" style="273" customWidth="1"/>
    <col min="244" max="244" width="5.75" style="273" customWidth="1"/>
    <col min="245" max="245" width="9.375" style="273" customWidth="1"/>
    <col min="246" max="247" width="7.625" style="273" customWidth="1"/>
    <col min="248" max="248" width="6.5" style="273" customWidth="1"/>
    <col min="249" max="488" width="9" style="273" customWidth="1"/>
    <col min="489" max="493" width="9" style="273"/>
    <col min="494" max="494" width="39.5" style="273" customWidth="1"/>
    <col min="495" max="495" width="9.375" style="273" customWidth="1"/>
    <col min="496" max="496" width="9.25" style="273" customWidth="1"/>
    <col min="497" max="497" width="8.375" style="273" customWidth="1"/>
    <col min="498" max="498" width="7.75" style="273" customWidth="1"/>
    <col min="499" max="499" width="5.875" style="273" customWidth="1"/>
    <col min="500" max="500" width="5.75" style="273" customWidth="1"/>
    <col min="501" max="501" width="9.375" style="273" customWidth="1"/>
    <col min="502" max="503" width="7.625" style="273" customWidth="1"/>
    <col min="504" max="504" width="6.5" style="273" customWidth="1"/>
    <col min="505" max="744" width="9" style="273" customWidth="1"/>
    <col min="745" max="749" width="9" style="273"/>
    <col min="750" max="750" width="39.5" style="273" customWidth="1"/>
    <col min="751" max="751" width="9.375" style="273" customWidth="1"/>
    <col min="752" max="752" width="9.25" style="273" customWidth="1"/>
    <col min="753" max="753" width="8.375" style="273" customWidth="1"/>
    <col min="754" max="754" width="7.75" style="273" customWidth="1"/>
    <col min="755" max="755" width="5.875" style="273" customWidth="1"/>
    <col min="756" max="756" width="5.75" style="273" customWidth="1"/>
    <col min="757" max="757" width="9.375" style="273" customWidth="1"/>
    <col min="758" max="759" width="7.625" style="273" customWidth="1"/>
    <col min="760" max="760" width="6.5" style="273" customWidth="1"/>
    <col min="761" max="1000" width="9" style="273" customWidth="1"/>
    <col min="1001" max="1005" width="9" style="273"/>
    <col min="1006" max="1006" width="39.5" style="273" customWidth="1"/>
    <col min="1007" max="1007" width="9.375" style="273" customWidth="1"/>
    <col min="1008" max="1008" width="9.25" style="273" customWidth="1"/>
    <col min="1009" max="1009" width="8.375" style="273" customWidth="1"/>
    <col min="1010" max="1010" width="7.75" style="273" customWidth="1"/>
    <col min="1011" max="1011" width="5.875" style="273" customWidth="1"/>
    <col min="1012" max="1012" width="5.75" style="273" customWidth="1"/>
    <col min="1013" max="1013" width="9.375" style="273" customWidth="1"/>
    <col min="1014" max="1015" width="7.625" style="273" customWidth="1"/>
    <col min="1016" max="1016" width="6.5" style="273" customWidth="1"/>
    <col min="1017" max="1256" width="9" style="273" customWidth="1"/>
    <col min="1257" max="1261" width="9" style="273"/>
    <col min="1262" max="1262" width="39.5" style="273" customWidth="1"/>
    <col min="1263" max="1263" width="9.375" style="273" customWidth="1"/>
    <col min="1264" max="1264" width="9.25" style="273" customWidth="1"/>
    <col min="1265" max="1265" width="8.375" style="273" customWidth="1"/>
    <col min="1266" max="1266" width="7.75" style="273" customWidth="1"/>
    <col min="1267" max="1267" width="5.875" style="273" customWidth="1"/>
    <col min="1268" max="1268" width="5.75" style="273" customWidth="1"/>
    <col min="1269" max="1269" width="9.375" style="273" customWidth="1"/>
    <col min="1270" max="1271" width="7.625" style="273" customWidth="1"/>
    <col min="1272" max="1272" width="6.5" style="273" customWidth="1"/>
    <col min="1273" max="1512" width="9" style="273" customWidth="1"/>
    <col min="1513" max="1517" width="9" style="273"/>
    <col min="1518" max="1518" width="39.5" style="273" customWidth="1"/>
    <col min="1519" max="1519" width="9.375" style="273" customWidth="1"/>
    <col min="1520" max="1520" width="9.25" style="273" customWidth="1"/>
    <col min="1521" max="1521" width="8.375" style="273" customWidth="1"/>
    <col min="1522" max="1522" width="7.75" style="273" customWidth="1"/>
    <col min="1523" max="1523" width="5.875" style="273" customWidth="1"/>
    <col min="1524" max="1524" width="5.75" style="273" customWidth="1"/>
    <col min="1525" max="1525" width="9.375" style="273" customWidth="1"/>
    <col min="1526" max="1527" width="7.625" style="273" customWidth="1"/>
    <col min="1528" max="1528" width="6.5" style="273" customWidth="1"/>
    <col min="1529" max="1768" width="9" style="273" customWidth="1"/>
    <col min="1769" max="1773" width="9" style="273"/>
    <col min="1774" max="1774" width="39.5" style="273" customWidth="1"/>
    <col min="1775" max="1775" width="9.375" style="273" customWidth="1"/>
    <col min="1776" max="1776" width="9.25" style="273" customWidth="1"/>
    <col min="1777" max="1777" width="8.375" style="273" customWidth="1"/>
    <col min="1778" max="1778" width="7.75" style="273" customWidth="1"/>
    <col min="1779" max="1779" width="5.875" style="273" customWidth="1"/>
    <col min="1780" max="1780" width="5.75" style="273" customWidth="1"/>
    <col min="1781" max="1781" width="9.375" style="273" customWidth="1"/>
    <col min="1782" max="1783" width="7.625" style="273" customWidth="1"/>
    <col min="1784" max="1784" width="6.5" style="273" customWidth="1"/>
    <col min="1785" max="2024" width="9" style="273" customWidth="1"/>
    <col min="2025" max="2029" width="9" style="273"/>
    <col min="2030" max="2030" width="39.5" style="273" customWidth="1"/>
    <col min="2031" max="2031" width="9.375" style="273" customWidth="1"/>
    <col min="2032" max="2032" width="9.25" style="273" customWidth="1"/>
    <col min="2033" max="2033" width="8.375" style="273" customWidth="1"/>
    <col min="2034" max="2034" width="7.75" style="273" customWidth="1"/>
    <col min="2035" max="2035" width="5.875" style="273" customWidth="1"/>
    <col min="2036" max="2036" width="5.75" style="273" customWidth="1"/>
    <col min="2037" max="2037" width="9.375" style="273" customWidth="1"/>
    <col min="2038" max="2039" width="7.625" style="273" customWidth="1"/>
    <col min="2040" max="2040" width="6.5" style="273" customWidth="1"/>
    <col min="2041" max="2280" width="9" style="273" customWidth="1"/>
    <col min="2281" max="2285" width="9" style="273"/>
    <col min="2286" max="2286" width="39.5" style="273" customWidth="1"/>
    <col min="2287" max="2287" width="9.375" style="273" customWidth="1"/>
    <col min="2288" max="2288" width="9.25" style="273" customWidth="1"/>
    <col min="2289" max="2289" width="8.375" style="273" customWidth="1"/>
    <col min="2290" max="2290" width="7.75" style="273" customWidth="1"/>
    <col min="2291" max="2291" width="5.875" style="273" customWidth="1"/>
    <col min="2292" max="2292" width="5.75" style="273" customWidth="1"/>
    <col min="2293" max="2293" width="9.375" style="273" customWidth="1"/>
    <col min="2294" max="2295" width="7.625" style="273" customWidth="1"/>
    <col min="2296" max="2296" width="6.5" style="273" customWidth="1"/>
    <col min="2297" max="2536" width="9" style="273" customWidth="1"/>
    <col min="2537" max="2541" width="9" style="273"/>
    <col min="2542" max="2542" width="39.5" style="273" customWidth="1"/>
    <col min="2543" max="2543" width="9.375" style="273" customWidth="1"/>
    <col min="2544" max="2544" width="9.25" style="273" customWidth="1"/>
    <col min="2545" max="2545" width="8.375" style="273" customWidth="1"/>
    <col min="2546" max="2546" width="7.75" style="273" customWidth="1"/>
    <col min="2547" max="2547" width="5.875" style="273" customWidth="1"/>
    <col min="2548" max="2548" width="5.75" style="273" customWidth="1"/>
    <col min="2549" max="2549" width="9.375" style="273" customWidth="1"/>
    <col min="2550" max="2551" width="7.625" style="273" customWidth="1"/>
    <col min="2552" max="2552" width="6.5" style="273" customWidth="1"/>
    <col min="2553" max="2792" width="9" style="273" customWidth="1"/>
    <col min="2793" max="2797" width="9" style="273"/>
    <col min="2798" max="2798" width="39.5" style="273" customWidth="1"/>
    <col min="2799" max="2799" width="9.375" style="273" customWidth="1"/>
    <col min="2800" max="2800" width="9.25" style="273" customWidth="1"/>
    <col min="2801" max="2801" width="8.375" style="273" customWidth="1"/>
    <col min="2802" max="2802" width="7.75" style="273" customWidth="1"/>
    <col min="2803" max="2803" width="5.875" style="273" customWidth="1"/>
    <col min="2804" max="2804" width="5.75" style="273" customWidth="1"/>
    <col min="2805" max="2805" width="9.375" style="273" customWidth="1"/>
    <col min="2806" max="2807" width="7.625" style="273" customWidth="1"/>
    <col min="2808" max="2808" width="6.5" style="273" customWidth="1"/>
    <col min="2809" max="3048" width="9" style="273" customWidth="1"/>
    <col min="3049" max="3053" width="9" style="273"/>
    <col min="3054" max="3054" width="39.5" style="273" customWidth="1"/>
    <col min="3055" max="3055" width="9.375" style="273" customWidth="1"/>
    <col min="3056" max="3056" width="9.25" style="273" customWidth="1"/>
    <col min="3057" max="3057" width="8.375" style="273" customWidth="1"/>
    <col min="3058" max="3058" width="7.75" style="273" customWidth="1"/>
    <col min="3059" max="3059" width="5.875" style="273" customWidth="1"/>
    <col min="3060" max="3060" width="5.75" style="273" customWidth="1"/>
    <col min="3061" max="3061" width="9.375" style="273" customWidth="1"/>
    <col min="3062" max="3063" width="7.625" style="273" customWidth="1"/>
    <col min="3064" max="3064" width="6.5" style="273" customWidth="1"/>
    <col min="3065" max="3304" width="9" style="273" customWidth="1"/>
    <col min="3305" max="3309" width="9" style="273"/>
    <col min="3310" max="3310" width="39.5" style="273" customWidth="1"/>
    <col min="3311" max="3311" width="9.375" style="273" customWidth="1"/>
    <col min="3312" max="3312" width="9.25" style="273" customWidth="1"/>
    <col min="3313" max="3313" width="8.375" style="273" customWidth="1"/>
    <col min="3314" max="3314" width="7.75" style="273" customWidth="1"/>
    <col min="3315" max="3315" width="5.875" style="273" customWidth="1"/>
    <col min="3316" max="3316" width="5.75" style="273" customWidth="1"/>
    <col min="3317" max="3317" width="9.375" style="273" customWidth="1"/>
    <col min="3318" max="3319" width="7.625" style="273" customWidth="1"/>
    <col min="3320" max="3320" width="6.5" style="273" customWidth="1"/>
    <col min="3321" max="3560" width="9" style="273" customWidth="1"/>
    <col min="3561" max="3565" width="9" style="273"/>
    <col min="3566" max="3566" width="39.5" style="273" customWidth="1"/>
    <col min="3567" max="3567" width="9.375" style="273" customWidth="1"/>
    <col min="3568" max="3568" width="9.25" style="273" customWidth="1"/>
    <col min="3569" max="3569" width="8.375" style="273" customWidth="1"/>
    <col min="3570" max="3570" width="7.75" style="273" customWidth="1"/>
    <col min="3571" max="3571" width="5.875" style="273" customWidth="1"/>
    <col min="3572" max="3572" width="5.75" style="273" customWidth="1"/>
    <col min="3573" max="3573" width="9.375" style="273" customWidth="1"/>
    <col min="3574" max="3575" width="7.625" style="273" customWidth="1"/>
    <col min="3576" max="3576" width="6.5" style="273" customWidth="1"/>
    <col min="3577" max="3816" width="9" style="273" customWidth="1"/>
    <col min="3817" max="3821" width="9" style="273"/>
    <col min="3822" max="3822" width="39.5" style="273" customWidth="1"/>
    <col min="3823" max="3823" width="9.375" style="273" customWidth="1"/>
    <col min="3824" max="3824" width="9.25" style="273" customWidth="1"/>
    <col min="3825" max="3825" width="8.375" style="273" customWidth="1"/>
    <col min="3826" max="3826" width="7.75" style="273" customWidth="1"/>
    <col min="3827" max="3827" width="5.875" style="273" customWidth="1"/>
    <col min="3828" max="3828" width="5.75" style="273" customWidth="1"/>
    <col min="3829" max="3829" width="9.375" style="273" customWidth="1"/>
    <col min="3830" max="3831" width="7.625" style="273" customWidth="1"/>
    <col min="3832" max="3832" width="6.5" style="273" customWidth="1"/>
    <col min="3833" max="4072" width="9" style="273" customWidth="1"/>
    <col min="4073" max="4077" width="9" style="273"/>
    <col min="4078" max="4078" width="39.5" style="273" customWidth="1"/>
    <col min="4079" max="4079" width="9.375" style="273" customWidth="1"/>
    <col min="4080" max="4080" width="9.25" style="273" customWidth="1"/>
    <col min="4081" max="4081" width="8.375" style="273" customWidth="1"/>
    <col min="4082" max="4082" width="7.75" style="273" customWidth="1"/>
    <col min="4083" max="4083" width="5.875" style="273" customWidth="1"/>
    <col min="4084" max="4084" width="5.75" style="273" customWidth="1"/>
    <col min="4085" max="4085" width="9.375" style="273" customWidth="1"/>
    <col min="4086" max="4087" width="7.625" style="273" customWidth="1"/>
    <col min="4088" max="4088" width="6.5" style="273" customWidth="1"/>
    <col min="4089" max="4328" width="9" style="273" customWidth="1"/>
    <col min="4329" max="4333" width="9" style="273"/>
    <col min="4334" max="4334" width="39.5" style="273" customWidth="1"/>
    <col min="4335" max="4335" width="9.375" style="273" customWidth="1"/>
    <col min="4336" max="4336" width="9.25" style="273" customWidth="1"/>
    <col min="4337" max="4337" width="8.375" style="273" customWidth="1"/>
    <col min="4338" max="4338" width="7.75" style="273" customWidth="1"/>
    <col min="4339" max="4339" width="5.875" style="273" customWidth="1"/>
    <col min="4340" max="4340" width="5.75" style="273" customWidth="1"/>
    <col min="4341" max="4341" width="9.375" style="273" customWidth="1"/>
    <col min="4342" max="4343" width="7.625" style="273" customWidth="1"/>
    <col min="4344" max="4344" width="6.5" style="273" customWidth="1"/>
    <col min="4345" max="4584" width="9" style="273" customWidth="1"/>
    <col min="4585" max="4589" width="9" style="273"/>
    <col min="4590" max="4590" width="39.5" style="273" customWidth="1"/>
    <col min="4591" max="4591" width="9.375" style="273" customWidth="1"/>
    <col min="4592" max="4592" width="9.25" style="273" customWidth="1"/>
    <col min="4593" max="4593" width="8.375" style="273" customWidth="1"/>
    <col min="4594" max="4594" width="7.75" style="273" customWidth="1"/>
    <col min="4595" max="4595" width="5.875" style="273" customWidth="1"/>
    <col min="4596" max="4596" width="5.75" style="273" customWidth="1"/>
    <col min="4597" max="4597" width="9.375" style="273" customWidth="1"/>
    <col min="4598" max="4599" width="7.625" style="273" customWidth="1"/>
    <col min="4600" max="4600" width="6.5" style="273" customWidth="1"/>
    <col min="4601" max="4840" width="9" style="273" customWidth="1"/>
    <col min="4841" max="4845" width="9" style="273"/>
    <col min="4846" max="4846" width="39.5" style="273" customWidth="1"/>
    <col min="4847" max="4847" width="9.375" style="273" customWidth="1"/>
    <col min="4848" max="4848" width="9.25" style="273" customWidth="1"/>
    <col min="4849" max="4849" width="8.375" style="273" customWidth="1"/>
    <col min="4850" max="4850" width="7.75" style="273" customWidth="1"/>
    <col min="4851" max="4851" width="5.875" style="273" customWidth="1"/>
    <col min="4852" max="4852" width="5.75" style="273" customWidth="1"/>
    <col min="4853" max="4853" width="9.375" style="273" customWidth="1"/>
    <col min="4854" max="4855" width="7.625" style="273" customWidth="1"/>
    <col min="4856" max="4856" width="6.5" style="273" customWidth="1"/>
    <col min="4857" max="5096" width="9" style="273" customWidth="1"/>
    <col min="5097" max="5101" width="9" style="273"/>
    <col min="5102" max="5102" width="39.5" style="273" customWidth="1"/>
    <col min="5103" max="5103" width="9.375" style="273" customWidth="1"/>
    <col min="5104" max="5104" width="9.25" style="273" customWidth="1"/>
    <col min="5105" max="5105" width="8.375" style="273" customWidth="1"/>
    <col min="5106" max="5106" width="7.75" style="273" customWidth="1"/>
    <col min="5107" max="5107" width="5.875" style="273" customWidth="1"/>
    <col min="5108" max="5108" width="5.75" style="273" customWidth="1"/>
    <col min="5109" max="5109" width="9.375" style="273" customWidth="1"/>
    <col min="5110" max="5111" width="7.625" style="273" customWidth="1"/>
    <col min="5112" max="5112" width="6.5" style="273" customWidth="1"/>
    <col min="5113" max="5352" width="9" style="273" customWidth="1"/>
    <col min="5353" max="5357" width="9" style="273"/>
    <col min="5358" max="5358" width="39.5" style="273" customWidth="1"/>
    <col min="5359" max="5359" width="9.375" style="273" customWidth="1"/>
    <col min="5360" max="5360" width="9.25" style="273" customWidth="1"/>
    <col min="5361" max="5361" width="8.375" style="273" customWidth="1"/>
    <col min="5362" max="5362" width="7.75" style="273" customWidth="1"/>
    <col min="5363" max="5363" width="5.875" style="273" customWidth="1"/>
    <col min="5364" max="5364" width="5.75" style="273" customWidth="1"/>
    <col min="5365" max="5365" width="9.375" style="273" customWidth="1"/>
    <col min="5366" max="5367" width="7.625" style="273" customWidth="1"/>
    <col min="5368" max="5368" width="6.5" style="273" customWidth="1"/>
    <col min="5369" max="5608" width="9" style="273" customWidth="1"/>
    <col min="5609" max="5613" width="9" style="273"/>
    <col min="5614" max="5614" width="39.5" style="273" customWidth="1"/>
    <col min="5615" max="5615" width="9.375" style="273" customWidth="1"/>
    <col min="5616" max="5616" width="9.25" style="273" customWidth="1"/>
    <col min="5617" max="5617" width="8.375" style="273" customWidth="1"/>
    <col min="5618" max="5618" width="7.75" style="273" customWidth="1"/>
    <col min="5619" max="5619" width="5.875" style="273" customWidth="1"/>
    <col min="5620" max="5620" width="5.75" style="273" customWidth="1"/>
    <col min="5621" max="5621" width="9.375" style="273" customWidth="1"/>
    <col min="5622" max="5623" width="7.625" style="273" customWidth="1"/>
    <col min="5624" max="5624" width="6.5" style="273" customWidth="1"/>
    <col min="5625" max="5864" width="9" style="273" customWidth="1"/>
    <col min="5865" max="5869" width="9" style="273"/>
    <col min="5870" max="5870" width="39.5" style="273" customWidth="1"/>
    <col min="5871" max="5871" width="9.375" style="273" customWidth="1"/>
    <col min="5872" max="5872" width="9.25" style="273" customWidth="1"/>
    <col min="5873" max="5873" width="8.375" style="273" customWidth="1"/>
    <col min="5874" max="5874" width="7.75" style="273" customWidth="1"/>
    <col min="5875" max="5875" width="5.875" style="273" customWidth="1"/>
    <col min="5876" max="5876" width="5.75" style="273" customWidth="1"/>
    <col min="5877" max="5877" width="9.375" style="273" customWidth="1"/>
    <col min="5878" max="5879" width="7.625" style="273" customWidth="1"/>
    <col min="5880" max="5880" width="6.5" style="273" customWidth="1"/>
    <col min="5881" max="6120" width="9" style="273" customWidth="1"/>
    <col min="6121" max="6125" width="9" style="273"/>
    <col min="6126" max="6126" width="39.5" style="273" customWidth="1"/>
    <col min="6127" max="6127" width="9.375" style="273" customWidth="1"/>
    <col min="6128" max="6128" width="9.25" style="273" customWidth="1"/>
    <col min="6129" max="6129" width="8.375" style="273" customWidth="1"/>
    <col min="6130" max="6130" width="7.75" style="273" customWidth="1"/>
    <col min="6131" max="6131" width="5.875" style="273" customWidth="1"/>
    <col min="6132" max="6132" width="5.75" style="273" customWidth="1"/>
    <col min="6133" max="6133" width="9.375" style="273" customWidth="1"/>
    <col min="6134" max="6135" width="7.625" style="273" customWidth="1"/>
    <col min="6136" max="6136" width="6.5" style="273" customWidth="1"/>
    <col min="6137" max="6376" width="9" style="273" customWidth="1"/>
    <col min="6377" max="6381" width="9" style="273"/>
    <col min="6382" max="6382" width="39.5" style="273" customWidth="1"/>
    <col min="6383" max="6383" width="9.375" style="273" customWidth="1"/>
    <col min="6384" max="6384" width="9.25" style="273" customWidth="1"/>
    <col min="6385" max="6385" width="8.375" style="273" customWidth="1"/>
    <col min="6386" max="6386" width="7.75" style="273" customWidth="1"/>
    <col min="6387" max="6387" width="5.875" style="273" customWidth="1"/>
    <col min="6388" max="6388" width="5.75" style="273" customWidth="1"/>
    <col min="6389" max="6389" width="9.375" style="273" customWidth="1"/>
    <col min="6390" max="6391" width="7.625" style="273" customWidth="1"/>
    <col min="6392" max="6392" width="6.5" style="273" customWidth="1"/>
    <col min="6393" max="6632" width="9" style="273" customWidth="1"/>
    <col min="6633" max="6637" width="9" style="273"/>
    <col min="6638" max="6638" width="39.5" style="273" customWidth="1"/>
    <col min="6639" max="6639" width="9.375" style="273" customWidth="1"/>
    <col min="6640" max="6640" width="9.25" style="273" customWidth="1"/>
    <col min="6641" max="6641" width="8.375" style="273" customWidth="1"/>
    <col min="6642" max="6642" width="7.75" style="273" customWidth="1"/>
    <col min="6643" max="6643" width="5.875" style="273" customWidth="1"/>
    <col min="6644" max="6644" width="5.75" style="273" customWidth="1"/>
    <col min="6645" max="6645" width="9.375" style="273" customWidth="1"/>
    <col min="6646" max="6647" width="7.625" style="273" customWidth="1"/>
    <col min="6648" max="6648" width="6.5" style="273" customWidth="1"/>
    <col min="6649" max="6888" width="9" style="273" customWidth="1"/>
    <col min="6889" max="6893" width="9" style="273"/>
    <col min="6894" max="6894" width="39.5" style="273" customWidth="1"/>
    <col min="6895" max="6895" width="9.375" style="273" customWidth="1"/>
    <col min="6896" max="6896" width="9.25" style="273" customWidth="1"/>
    <col min="6897" max="6897" width="8.375" style="273" customWidth="1"/>
    <col min="6898" max="6898" width="7.75" style="273" customWidth="1"/>
    <col min="6899" max="6899" width="5.875" style="273" customWidth="1"/>
    <col min="6900" max="6900" width="5.75" style="273" customWidth="1"/>
    <col min="6901" max="6901" width="9.375" style="273" customWidth="1"/>
    <col min="6902" max="6903" width="7.625" style="273" customWidth="1"/>
    <col min="6904" max="6904" width="6.5" style="273" customWidth="1"/>
    <col min="6905" max="7144" width="9" style="273" customWidth="1"/>
    <col min="7145" max="7149" width="9" style="273"/>
    <col min="7150" max="7150" width="39.5" style="273" customWidth="1"/>
    <col min="7151" max="7151" width="9.375" style="273" customWidth="1"/>
    <col min="7152" max="7152" width="9.25" style="273" customWidth="1"/>
    <col min="7153" max="7153" width="8.375" style="273" customWidth="1"/>
    <col min="7154" max="7154" width="7.75" style="273" customWidth="1"/>
    <col min="7155" max="7155" width="5.875" style="273" customWidth="1"/>
    <col min="7156" max="7156" width="5.75" style="273" customWidth="1"/>
    <col min="7157" max="7157" width="9.375" style="273" customWidth="1"/>
    <col min="7158" max="7159" width="7.625" style="273" customWidth="1"/>
    <col min="7160" max="7160" width="6.5" style="273" customWidth="1"/>
    <col min="7161" max="7400" width="9" style="273" customWidth="1"/>
    <col min="7401" max="7405" width="9" style="273"/>
    <col min="7406" max="7406" width="39.5" style="273" customWidth="1"/>
    <col min="7407" max="7407" width="9.375" style="273" customWidth="1"/>
    <col min="7408" max="7408" width="9.25" style="273" customWidth="1"/>
    <col min="7409" max="7409" width="8.375" style="273" customWidth="1"/>
    <col min="7410" max="7410" width="7.75" style="273" customWidth="1"/>
    <col min="7411" max="7411" width="5.875" style="273" customWidth="1"/>
    <col min="7412" max="7412" width="5.75" style="273" customWidth="1"/>
    <col min="7413" max="7413" width="9.375" style="273" customWidth="1"/>
    <col min="7414" max="7415" width="7.625" style="273" customWidth="1"/>
    <col min="7416" max="7416" width="6.5" style="273" customWidth="1"/>
    <col min="7417" max="7656" width="9" style="273" customWidth="1"/>
    <col min="7657" max="7661" width="9" style="273"/>
    <col min="7662" max="7662" width="39.5" style="273" customWidth="1"/>
    <col min="7663" max="7663" width="9.375" style="273" customWidth="1"/>
    <col min="7664" max="7664" width="9.25" style="273" customWidth="1"/>
    <col min="7665" max="7665" width="8.375" style="273" customWidth="1"/>
    <col min="7666" max="7666" width="7.75" style="273" customWidth="1"/>
    <col min="7667" max="7667" width="5.875" style="273" customWidth="1"/>
    <col min="7668" max="7668" width="5.75" style="273" customWidth="1"/>
    <col min="7669" max="7669" width="9.375" style="273" customWidth="1"/>
    <col min="7670" max="7671" width="7.625" style="273" customWidth="1"/>
    <col min="7672" max="7672" width="6.5" style="273" customWidth="1"/>
    <col min="7673" max="7912" width="9" style="273" customWidth="1"/>
    <col min="7913" max="7917" width="9" style="273"/>
    <col min="7918" max="7918" width="39.5" style="273" customWidth="1"/>
    <col min="7919" max="7919" width="9.375" style="273" customWidth="1"/>
    <col min="7920" max="7920" width="9.25" style="273" customWidth="1"/>
    <col min="7921" max="7921" width="8.375" style="273" customWidth="1"/>
    <col min="7922" max="7922" width="7.75" style="273" customWidth="1"/>
    <col min="7923" max="7923" width="5.875" style="273" customWidth="1"/>
    <col min="7924" max="7924" width="5.75" style="273" customWidth="1"/>
    <col min="7925" max="7925" width="9.375" style="273" customWidth="1"/>
    <col min="7926" max="7927" width="7.625" style="273" customWidth="1"/>
    <col min="7928" max="7928" width="6.5" style="273" customWidth="1"/>
    <col min="7929" max="8168" width="9" style="273" customWidth="1"/>
    <col min="8169" max="8173" width="9" style="273"/>
    <col min="8174" max="8174" width="39.5" style="273" customWidth="1"/>
    <col min="8175" max="8175" width="9.375" style="273" customWidth="1"/>
    <col min="8176" max="8176" width="9.25" style="273" customWidth="1"/>
    <col min="8177" max="8177" width="8.375" style="273" customWidth="1"/>
    <col min="8178" max="8178" width="7.75" style="273" customWidth="1"/>
    <col min="8179" max="8179" width="5.875" style="273" customWidth="1"/>
    <col min="8180" max="8180" width="5.75" style="273" customWidth="1"/>
    <col min="8181" max="8181" width="9.375" style="273" customWidth="1"/>
    <col min="8182" max="8183" width="7.625" style="273" customWidth="1"/>
    <col min="8184" max="8184" width="6.5" style="273" customWidth="1"/>
    <col min="8185" max="8424" width="9" style="273" customWidth="1"/>
    <col min="8425" max="8429" width="9" style="273"/>
    <col min="8430" max="8430" width="39.5" style="273" customWidth="1"/>
    <col min="8431" max="8431" width="9.375" style="273" customWidth="1"/>
    <col min="8432" max="8432" width="9.25" style="273" customWidth="1"/>
    <col min="8433" max="8433" width="8.375" style="273" customWidth="1"/>
    <col min="8434" max="8434" width="7.75" style="273" customWidth="1"/>
    <col min="8435" max="8435" width="5.875" style="273" customWidth="1"/>
    <col min="8436" max="8436" width="5.75" style="273" customWidth="1"/>
    <col min="8437" max="8437" width="9.375" style="273" customWidth="1"/>
    <col min="8438" max="8439" width="7.625" style="273" customWidth="1"/>
    <col min="8440" max="8440" width="6.5" style="273" customWidth="1"/>
    <col min="8441" max="8680" width="9" style="273" customWidth="1"/>
    <col min="8681" max="8685" width="9" style="273"/>
    <col min="8686" max="8686" width="39.5" style="273" customWidth="1"/>
    <col min="8687" max="8687" width="9.375" style="273" customWidth="1"/>
    <col min="8688" max="8688" width="9.25" style="273" customWidth="1"/>
    <col min="8689" max="8689" width="8.375" style="273" customWidth="1"/>
    <col min="8690" max="8690" width="7.75" style="273" customWidth="1"/>
    <col min="8691" max="8691" width="5.875" style="273" customWidth="1"/>
    <col min="8692" max="8692" width="5.75" style="273" customWidth="1"/>
    <col min="8693" max="8693" width="9.375" style="273" customWidth="1"/>
    <col min="8694" max="8695" width="7.625" style="273" customWidth="1"/>
    <col min="8696" max="8696" width="6.5" style="273" customWidth="1"/>
    <col min="8697" max="8936" width="9" style="273" customWidth="1"/>
    <col min="8937" max="8941" width="9" style="273"/>
    <col min="8942" max="8942" width="39.5" style="273" customWidth="1"/>
    <col min="8943" max="8943" width="9.375" style="273" customWidth="1"/>
    <col min="8944" max="8944" width="9.25" style="273" customWidth="1"/>
    <col min="8945" max="8945" width="8.375" style="273" customWidth="1"/>
    <col min="8946" max="8946" width="7.75" style="273" customWidth="1"/>
    <col min="8947" max="8947" width="5.875" style="273" customWidth="1"/>
    <col min="8948" max="8948" width="5.75" style="273" customWidth="1"/>
    <col min="8949" max="8949" width="9.375" style="273" customWidth="1"/>
    <col min="8950" max="8951" width="7.625" style="273" customWidth="1"/>
    <col min="8952" max="8952" width="6.5" style="273" customWidth="1"/>
    <col min="8953" max="9192" width="9" style="273" customWidth="1"/>
    <col min="9193" max="9197" width="9" style="273"/>
    <col min="9198" max="9198" width="39.5" style="273" customWidth="1"/>
    <col min="9199" max="9199" width="9.375" style="273" customWidth="1"/>
    <col min="9200" max="9200" width="9.25" style="273" customWidth="1"/>
    <col min="9201" max="9201" width="8.375" style="273" customWidth="1"/>
    <col min="9202" max="9202" width="7.75" style="273" customWidth="1"/>
    <col min="9203" max="9203" width="5.875" style="273" customWidth="1"/>
    <col min="9204" max="9204" width="5.75" style="273" customWidth="1"/>
    <col min="9205" max="9205" width="9.375" style="273" customWidth="1"/>
    <col min="9206" max="9207" width="7.625" style="273" customWidth="1"/>
    <col min="9208" max="9208" width="6.5" style="273" customWidth="1"/>
    <col min="9209" max="9448" width="9" style="273" customWidth="1"/>
    <col min="9449" max="9453" width="9" style="273"/>
    <col min="9454" max="9454" width="39.5" style="273" customWidth="1"/>
    <col min="9455" max="9455" width="9.375" style="273" customWidth="1"/>
    <col min="9456" max="9456" width="9.25" style="273" customWidth="1"/>
    <col min="9457" max="9457" width="8.375" style="273" customWidth="1"/>
    <col min="9458" max="9458" width="7.75" style="273" customWidth="1"/>
    <col min="9459" max="9459" width="5.875" style="273" customWidth="1"/>
    <col min="9460" max="9460" width="5.75" style="273" customWidth="1"/>
    <col min="9461" max="9461" width="9.375" style="273" customWidth="1"/>
    <col min="9462" max="9463" width="7.625" style="273" customWidth="1"/>
    <col min="9464" max="9464" width="6.5" style="273" customWidth="1"/>
    <col min="9465" max="9704" width="9" style="273" customWidth="1"/>
    <col min="9705" max="9709" width="9" style="273"/>
    <col min="9710" max="9710" width="39.5" style="273" customWidth="1"/>
    <col min="9711" max="9711" width="9.375" style="273" customWidth="1"/>
    <col min="9712" max="9712" width="9.25" style="273" customWidth="1"/>
    <col min="9713" max="9713" width="8.375" style="273" customWidth="1"/>
    <col min="9714" max="9714" width="7.75" style="273" customWidth="1"/>
    <col min="9715" max="9715" width="5.875" style="273" customWidth="1"/>
    <col min="9716" max="9716" width="5.75" style="273" customWidth="1"/>
    <col min="9717" max="9717" width="9.375" style="273" customWidth="1"/>
    <col min="9718" max="9719" width="7.625" style="273" customWidth="1"/>
    <col min="9720" max="9720" width="6.5" style="273" customWidth="1"/>
    <col min="9721" max="9960" width="9" style="273" customWidth="1"/>
    <col min="9961" max="9965" width="9" style="273"/>
    <col min="9966" max="9966" width="39.5" style="273" customWidth="1"/>
    <col min="9967" max="9967" width="9.375" style="273" customWidth="1"/>
    <col min="9968" max="9968" width="9.25" style="273" customWidth="1"/>
    <col min="9969" max="9969" width="8.375" style="273" customWidth="1"/>
    <col min="9970" max="9970" width="7.75" style="273" customWidth="1"/>
    <col min="9971" max="9971" width="5.875" style="273" customWidth="1"/>
    <col min="9972" max="9972" width="5.75" style="273" customWidth="1"/>
    <col min="9973" max="9973" width="9.375" style="273" customWidth="1"/>
    <col min="9974" max="9975" width="7.625" style="273" customWidth="1"/>
    <col min="9976" max="9976" width="6.5" style="273" customWidth="1"/>
    <col min="9977" max="10216" width="9" style="273" customWidth="1"/>
    <col min="10217" max="10221" width="9" style="273"/>
    <col min="10222" max="10222" width="39.5" style="273" customWidth="1"/>
    <col min="10223" max="10223" width="9.375" style="273" customWidth="1"/>
    <col min="10224" max="10224" width="9.25" style="273" customWidth="1"/>
    <col min="10225" max="10225" width="8.375" style="273" customWidth="1"/>
    <col min="10226" max="10226" width="7.75" style="273" customWidth="1"/>
    <col min="10227" max="10227" width="5.875" style="273" customWidth="1"/>
    <col min="10228" max="10228" width="5.75" style="273" customWidth="1"/>
    <col min="10229" max="10229" width="9.375" style="273" customWidth="1"/>
    <col min="10230" max="10231" width="7.625" style="273" customWidth="1"/>
    <col min="10232" max="10232" width="6.5" style="273" customWidth="1"/>
    <col min="10233" max="10472" width="9" style="273" customWidth="1"/>
    <col min="10473" max="10477" width="9" style="273"/>
    <col min="10478" max="10478" width="39.5" style="273" customWidth="1"/>
    <col min="10479" max="10479" width="9.375" style="273" customWidth="1"/>
    <col min="10480" max="10480" width="9.25" style="273" customWidth="1"/>
    <col min="10481" max="10481" width="8.375" style="273" customWidth="1"/>
    <col min="10482" max="10482" width="7.75" style="273" customWidth="1"/>
    <col min="10483" max="10483" width="5.875" style="273" customWidth="1"/>
    <col min="10484" max="10484" width="5.75" style="273" customWidth="1"/>
    <col min="10485" max="10485" width="9.375" style="273" customWidth="1"/>
    <col min="10486" max="10487" width="7.625" style="273" customWidth="1"/>
    <col min="10488" max="10488" width="6.5" style="273" customWidth="1"/>
    <col min="10489" max="10728" width="9" style="273" customWidth="1"/>
    <col min="10729" max="10733" width="9" style="273"/>
    <col min="10734" max="10734" width="39.5" style="273" customWidth="1"/>
    <col min="10735" max="10735" width="9.375" style="273" customWidth="1"/>
    <col min="10736" max="10736" width="9.25" style="273" customWidth="1"/>
    <col min="10737" max="10737" width="8.375" style="273" customWidth="1"/>
    <col min="10738" max="10738" width="7.75" style="273" customWidth="1"/>
    <col min="10739" max="10739" width="5.875" style="273" customWidth="1"/>
    <col min="10740" max="10740" width="5.75" style="273" customWidth="1"/>
    <col min="10741" max="10741" width="9.375" style="273" customWidth="1"/>
    <col min="10742" max="10743" width="7.625" style="273" customWidth="1"/>
    <col min="10744" max="10744" width="6.5" style="273" customWidth="1"/>
    <col min="10745" max="10984" width="9" style="273" customWidth="1"/>
    <col min="10985" max="10989" width="9" style="273"/>
    <col min="10990" max="10990" width="39.5" style="273" customWidth="1"/>
    <col min="10991" max="10991" width="9.375" style="273" customWidth="1"/>
    <col min="10992" max="10992" width="9.25" style="273" customWidth="1"/>
    <col min="10993" max="10993" width="8.375" style="273" customWidth="1"/>
    <col min="10994" max="10994" width="7.75" style="273" customWidth="1"/>
    <col min="10995" max="10995" width="5.875" style="273" customWidth="1"/>
    <col min="10996" max="10996" width="5.75" style="273" customWidth="1"/>
    <col min="10997" max="10997" width="9.375" style="273" customWidth="1"/>
    <col min="10998" max="10999" width="7.625" style="273" customWidth="1"/>
    <col min="11000" max="11000" width="6.5" style="273" customWidth="1"/>
    <col min="11001" max="11240" width="9" style="273" customWidth="1"/>
    <col min="11241" max="11245" width="9" style="273"/>
    <col min="11246" max="11246" width="39.5" style="273" customWidth="1"/>
    <col min="11247" max="11247" width="9.375" style="273" customWidth="1"/>
    <col min="11248" max="11248" width="9.25" style="273" customWidth="1"/>
    <col min="11249" max="11249" width="8.375" style="273" customWidth="1"/>
    <col min="11250" max="11250" width="7.75" style="273" customWidth="1"/>
    <col min="11251" max="11251" width="5.875" style="273" customWidth="1"/>
    <col min="11252" max="11252" width="5.75" style="273" customWidth="1"/>
    <col min="11253" max="11253" width="9.375" style="273" customWidth="1"/>
    <col min="11254" max="11255" width="7.625" style="273" customWidth="1"/>
    <col min="11256" max="11256" width="6.5" style="273" customWidth="1"/>
    <col min="11257" max="11496" width="9" style="273" customWidth="1"/>
    <col min="11497" max="11501" width="9" style="273"/>
    <col min="11502" max="11502" width="39.5" style="273" customWidth="1"/>
    <col min="11503" max="11503" width="9.375" style="273" customWidth="1"/>
    <col min="11504" max="11504" width="9.25" style="273" customWidth="1"/>
    <col min="11505" max="11505" width="8.375" style="273" customWidth="1"/>
    <col min="11506" max="11506" width="7.75" style="273" customWidth="1"/>
    <col min="11507" max="11507" width="5.875" style="273" customWidth="1"/>
    <col min="11508" max="11508" width="5.75" style="273" customWidth="1"/>
    <col min="11509" max="11509" width="9.375" style="273" customWidth="1"/>
    <col min="11510" max="11511" width="7.625" style="273" customWidth="1"/>
    <col min="11512" max="11512" width="6.5" style="273" customWidth="1"/>
    <col min="11513" max="11752" width="9" style="273" customWidth="1"/>
    <col min="11753" max="11757" width="9" style="273"/>
    <col min="11758" max="11758" width="39.5" style="273" customWidth="1"/>
    <col min="11759" max="11759" width="9.375" style="273" customWidth="1"/>
    <col min="11760" max="11760" width="9.25" style="273" customWidth="1"/>
    <col min="11761" max="11761" width="8.375" style="273" customWidth="1"/>
    <col min="11762" max="11762" width="7.75" style="273" customWidth="1"/>
    <col min="11763" max="11763" width="5.875" style="273" customWidth="1"/>
    <col min="11764" max="11764" width="5.75" style="273" customWidth="1"/>
    <col min="11765" max="11765" width="9.375" style="273" customWidth="1"/>
    <col min="11766" max="11767" width="7.625" style="273" customWidth="1"/>
    <col min="11768" max="11768" width="6.5" style="273" customWidth="1"/>
    <col min="11769" max="12008" width="9" style="273" customWidth="1"/>
    <col min="12009" max="12013" width="9" style="273"/>
    <col min="12014" max="12014" width="39.5" style="273" customWidth="1"/>
    <col min="12015" max="12015" width="9.375" style="273" customWidth="1"/>
    <col min="12016" max="12016" width="9.25" style="273" customWidth="1"/>
    <col min="12017" max="12017" width="8.375" style="273" customWidth="1"/>
    <col min="12018" max="12018" width="7.75" style="273" customWidth="1"/>
    <col min="12019" max="12019" width="5.875" style="273" customWidth="1"/>
    <col min="12020" max="12020" width="5.75" style="273" customWidth="1"/>
    <col min="12021" max="12021" width="9.375" style="273" customWidth="1"/>
    <col min="12022" max="12023" width="7.625" style="273" customWidth="1"/>
    <col min="12024" max="12024" width="6.5" style="273" customWidth="1"/>
    <col min="12025" max="12264" width="9" style="273" customWidth="1"/>
    <col min="12265" max="12269" width="9" style="273"/>
    <col min="12270" max="12270" width="39.5" style="273" customWidth="1"/>
    <col min="12271" max="12271" width="9.375" style="273" customWidth="1"/>
    <col min="12272" max="12272" width="9.25" style="273" customWidth="1"/>
    <col min="12273" max="12273" width="8.375" style="273" customWidth="1"/>
    <col min="12274" max="12274" width="7.75" style="273" customWidth="1"/>
    <col min="12275" max="12275" width="5.875" style="273" customWidth="1"/>
    <col min="12276" max="12276" width="5.75" style="273" customWidth="1"/>
    <col min="12277" max="12277" width="9.375" style="273" customWidth="1"/>
    <col min="12278" max="12279" width="7.625" style="273" customWidth="1"/>
    <col min="12280" max="12280" width="6.5" style="273" customWidth="1"/>
    <col min="12281" max="12520" width="9" style="273" customWidth="1"/>
    <col min="12521" max="12525" width="9" style="273"/>
    <col min="12526" max="12526" width="39.5" style="273" customWidth="1"/>
    <col min="12527" max="12527" width="9.375" style="273" customWidth="1"/>
    <col min="12528" max="12528" width="9.25" style="273" customWidth="1"/>
    <col min="12529" max="12529" width="8.375" style="273" customWidth="1"/>
    <col min="12530" max="12530" width="7.75" style="273" customWidth="1"/>
    <col min="12531" max="12531" width="5.875" style="273" customWidth="1"/>
    <col min="12532" max="12532" width="5.75" style="273" customWidth="1"/>
    <col min="12533" max="12533" width="9.375" style="273" customWidth="1"/>
    <col min="12534" max="12535" width="7.625" style="273" customWidth="1"/>
    <col min="12536" max="12536" width="6.5" style="273" customWidth="1"/>
    <col min="12537" max="12776" width="9" style="273" customWidth="1"/>
    <col min="12777" max="12781" width="9" style="273"/>
    <col min="12782" max="12782" width="39.5" style="273" customWidth="1"/>
    <col min="12783" max="12783" width="9.375" style="273" customWidth="1"/>
    <col min="12784" max="12784" width="9.25" style="273" customWidth="1"/>
    <col min="12785" max="12785" width="8.375" style="273" customWidth="1"/>
    <col min="12786" max="12786" width="7.75" style="273" customWidth="1"/>
    <col min="12787" max="12787" width="5.875" style="273" customWidth="1"/>
    <col min="12788" max="12788" width="5.75" style="273" customWidth="1"/>
    <col min="12789" max="12789" width="9.375" style="273" customWidth="1"/>
    <col min="12790" max="12791" width="7.625" style="273" customWidth="1"/>
    <col min="12792" max="12792" width="6.5" style="273" customWidth="1"/>
    <col min="12793" max="13032" width="9" style="273" customWidth="1"/>
    <col min="13033" max="13037" width="9" style="273"/>
    <col min="13038" max="13038" width="39.5" style="273" customWidth="1"/>
    <col min="13039" max="13039" width="9.375" style="273" customWidth="1"/>
    <col min="13040" max="13040" width="9.25" style="273" customWidth="1"/>
    <col min="13041" max="13041" width="8.375" style="273" customWidth="1"/>
    <col min="13042" max="13042" width="7.75" style="273" customWidth="1"/>
    <col min="13043" max="13043" width="5.875" style="273" customWidth="1"/>
    <col min="13044" max="13044" width="5.75" style="273" customWidth="1"/>
    <col min="13045" max="13045" width="9.375" style="273" customWidth="1"/>
    <col min="13046" max="13047" width="7.625" style="273" customWidth="1"/>
    <col min="13048" max="13048" width="6.5" style="273" customWidth="1"/>
    <col min="13049" max="13288" width="9" style="273" customWidth="1"/>
    <col min="13289" max="13293" width="9" style="273"/>
    <col min="13294" max="13294" width="39.5" style="273" customWidth="1"/>
    <col min="13295" max="13295" width="9.375" style="273" customWidth="1"/>
    <col min="13296" max="13296" width="9.25" style="273" customWidth="1"/>
    <col min="13297" max="13297" width="8.375" style="273" customWidth="1"/>
    <col min="13298" max="13298" width="7.75" style="273" customWidth="1"/>
    <col min="13299" max="13299" width="5.875" style="273" customWidth="1"/>
    <col min="13300" max="13300" width="5.75" style="273" customWidth="1"/>
    <col min="13301" max="13301" width="9.375" style="273" customWidth="1"/>
    <col min="13302" max="13303" width="7.625" style="273" customWidth="1"/>
    <col min="13304" max="13304" width="6.5" style="273" customWidth="1"/>
    <col min="13305" max="13544" width="9" style="273" customWidth="1"/>
    <col min="13545" max="13549" width="9" style="273"/>
    <col min="13550" max="13550" width="39.5" style="273" customWidth="1"/>
    <col min="13551" max="13551" width="9.375" style="273" customWidth="1"/>
    <col min="13552" max="13552" width="9.25" style="273" customWidth="1"/>
    <col min="13553" max="13553" width="8.375" style="273" customWidth="1"/>
    <col min="13554" max="13554" width="7.75" style="273" customWidth="1"/>
    <col min="13555" max="13555" width="5.875" style="273" customWidth="1"/>
    <col min="13556" max="13556" width="5.75" style="273" customWidth="1"/>
    <col min="13557" max="13557" width="9.375" style="273" customWidth="1"/>
    <col min="13558" max="13559" width="7.625" style="273" customWidth="1"/>
    <col min="13560" max="13560" width="6.5" style="273" customWidth="1"/>
    <col min="13561" max="13800" width="9" style="273" customWidth="1"/>
    <col min="13801" max="13805" width="9" style="273"/>
    <col min="13806" max="13806" width="39.5" style="273" customWidth="1"/>
    <col min="13807" max="13807" width="9.375" style="273" customWidth="1"/>
    <col min="13808" max="13808" width="9.25" style="273" customWidth="1"/>
    <col min="13809" max="13809" width="8.375" style="273" customWidth="1"/>
    <col min="13810" max="13810" width="7.75" style="273" customWidth="1"/>
    <col min="13811" max="13811" width="5.875" style="273" customWidth="1"/>
    <col min="13812" max="13812" width="5.75" style="273" customWidth="1"/>
    <col min="13813" max="13813" width="9.375" style="273" customWidth="1"/>
    <col min="13814" max="13815" width="7.625" style="273" customWidth="1"/>
    <col min="13816" max="13816" width="6.5" style="273" customWidth="1"/>
    <col min="13817" max="14056" width="9" style="273" customWidth="1"/>
    <col min="14057" max="14061" width="9" style="273"/>
    <col min="14062" max="14062" width="39.5" style="273" customWidth="1"/>
    <col min="14063" max="14063" width="9.375" style="273" customWidth="1"/>
    <col min="14064" max="14064" width="9.25" style="273" customWidth="1"/>
    <col min="14065" max="14065" width="8.375" style="273" customWidth="1"/>
    <col min="14066" max="14066" width="7.75" style="273" customWidth="1"/>
    <col min="14067" max="14067" width="5.875" style="273" customWidth="1"/>
    <col min="14068" max="14068" width="5.75" style="273" customWidth="1"/>
    <col min="14069" max="14069" width="9.375" style="273" customWidth="1"/>
    <col min="14070" max="14071" width="7.625" style="273" customWidth="1"/>
    <col min="14072" max="14072" width="6.5" style="273" customWidth="1"/>
    <col min="14073" max="14312" width="9" style="273" customWidth="1"/>
    <col min="14313" max="14317" width="9" style="273"/>
    <col min="14318" max="14318" width="39.5" style="273" customWidth="1"/>
    <col min="14319" max="14319" width="9.375" style="273" customWidth="1"/>
    <col min="14320" max="14320" width="9.25" style="273" customWidth="1"/>
    <col min="14321" max="14321" width="8.375" style="273" customWidth="1"/>
    <col min="14322" max="14322" width="7.75" style="273" customWidth="1"/>
    <col min="14323" max="14323" width="5.875" style="273" customWidth="1"/>
    <col min="14324" max="14324" width="5.75" style="273" customWidth="1"/>
    <col min="14325" max="14325" width="9.375" style="273" customWidth="1"/>
    <col min="14326" max="14327" width="7.625" style="273" customWidth="1"/>
    <col min="14328" max="14328" width="6.5" style="273" customWidth="1"/>
    <col min="14329" max="14568" width="9" style="273" customWidth="1"/>
    <col min="14569" max="14573" width="9" style="273"/>
    <col min="14574" max="14574" width="39.5" style="273" customWidth="1"/>
    <col min="14575" max="14575" width="9.375" style="273" customWidth="1"/>
    <col min="14576" max="14576" width="9.25" style="273" customWidth="1"/>
    <col min="14577" max="14577" width="8.375" style="273" customWidth="1"/>
    <col min="14578" max="14578" width="7.75" style="273" customWidth="1"/>
    <col min="14579" max="14579" width="5.875" style="273" customWidth="1"/>
    <col min="14580" max="14580" width="5.75" style="273" customWidth="1"/>
    <col min="14581" max="14581" width="9.375" style="273" customWidth="1"/>
    <col min="14582" max="14583" width="7.625" style="273" customWidth="1"/>
    <col min="14584" max="14584" width="6.5" style="273" customWidth="1"/>
    <col min="14585" max="14824" width="9" style="273" customWidth="1"/>
    <col min="14825" max="14829" width="9" style="273"/>
    <col min="14830" max="14830" width="39.5" style="273" customWidth="1"/>
    <col min="14831" max="14831" width="9.375" style="273" customWidth="1"/>
    <col min="14832" max="14832" width="9.25" style="273" customWidth="1"/>
    <col min="14833" max="14833" width="8.375" style="273" customWidth="1"/>
    <col min="14834" max="14834" width="7.75" style="273" customWidth="1"/>
    <col min="14835" max="14835" width="5.875" style="273" customWidth="1"/>
    <col min="14836" max="14836" width="5.75" style="273" customWidth="1"/>
    <col min="14837" max="14837" width="9.375" style="273" customWidth="1"/>
    <col min="14838" max="14839" width="7.625" style="273" customWidth="1"/>
    <col min="14840" max="14840" width="6.5" style="273" customWidth="1"/>
    <col min="14841" max="15080" width="9" style="273" customWidth="1"/>
    <col min="15081" max="15085" width="9" style="273"/>
    <col min="15086" max="15086" width="39.5" style="273" customWidth="1"/>
    <col min="15087" max="15087" width="9.375" style="273" customWidth="1"/>
    <col min="15088" max="15088" width="9.25" style="273" customWidth="1"/>
    <col min="15089" max="15089" width="8.375" style="273" customWidth="1"/>
    <col min="15090" max="15090" width="7.75" style="273" customWidth="1"/>
    <col min="15091" max="15091" width="5.875" style="273" customWidth="1"/>
    <col min="15092" max="15092" width="5.75" style="273" customWidth="1"/>
    <col min="15093" max="15093" width="9.375" style="273" customWidth="1"/>
    <col min="15094" max="15095" width="7.625" style="273" customWidth="1"/>
    <col min="15096" max="15096" width="6.5" style="273" customWidth="1"/>
    <col min="15097" max="15336" width="9" style="273" customWidth="1"/>
    <col min="15337" max="15341" width="9" style="273"/>
    <col min="15342" max="15342" width="39.5" style="273" customWidth="1"/>
    <col min="15343" max="15343" width="9.375" style="273" customWidth="1"/>
    <col min="15344" max="15344" width="9.25" style="273" customWidth="1"/>
    <col min="15345" max="15345" width="8.375" style="273" customWidth="1"/>
    <col min="15346" max="15346" width="7.75" style="273" customWidth="1"/>
    <col min="15347" max="15347" width="5.875" style="273" customWidth="1"/>
    <col min="15348" max="15348" width="5.75" style="273" customWidth="1"/>
    <col min="15349" max="15349" width="9.375" style="273" customWidth="1"/>
    <col min="15350" max="15351" width="7.625" style="273" customWidth="1"/>
    <col min="15352" max="15352" width="6.5" style="273" customWidth="1"/>
    <col min="15353" max="15592" width="9" style="273" customWidth="1"/>
    <col min="15593" max="15597" width="9" style="273"/>
    <col min="15598" max="15598" width="39.5" style="273" customWidth="1"/>
    <col min="15599" max="15599" width="9.375" style="273" customWidth="1"/>
    <col min="15600" max="15600" width="9.25" style="273" customWidth="1"/>
    <col min="15601" max="15601" width="8.375" style="273" customWidth="1"/>
    <col min="15602" max="15602" width="7.75" style="273" customWidth="1"/>
    <col min="15603" max="15603" width="5.875" style="273" customWidth="1"/>
    <col min="15604" max="15604" width="5.75" style="273" customWidth="1"/>
    <col min="15605" max="15605" width="9.375" style="273" customWidth="1"/>
    <col min="15606" max="15607" width="7.625" style="273" customWidth="1"/>
    <col min="15608" max="15608" width="6.5" style="273" customWidth="1"/>
    <col min="15609" max="15848" width="9" style="273" customWidth="1"/>
    <col min="15849" max="15853" width="9" style="273"/>
    <col min="15854" max="15854" width="39.5" style="273" customWidth="1"/>
    <col min="15855" max="15855" width="9.375" style="273" customWidth="1"/>
    <col min="15856" max="15856" width="9.25" style="273" customWidth="1"/>
    <col min="15857" max="15857" width="8.375" style="273" customWidth="1"/>
    <col min="15858" max="15858" width="7.75" style="273" customWidth="1"/>
    <col min="15859" max="15859" width="5.875" style="273" customWidth="1"/>
    <col min="15860" max="15860" width="5.75" style="273" customWidth="1"/>
    <col min="15861" max="15861" width="9.375" style="273" customWidth="1"/>
    <col min="15862" max="15863" width="7.625" style="273" customWidth="1"/>
    <col min="15864" max="15864" width="6.5" style="273" customWidth="1"/>
    <col min="15865" max="16104" width="9" style="273" customWidth="1"/>
    <col min="16105" max="16109" width="9" style="273"/>
    <col min="16110" max="16110" width="39.5" style="273" customWidth="1"/>
    <col min="16111" max="16111" width="9.375" style="273" customWidth="1"/>
    <col min="16112" max="16112" width="9.25" style="273" customWidth="1"/>
    <col min="16113" max="16113" width="8.375" style="273" customWidth="1"/>
    <col min="16114" max="16114" width="7.75" style="273" customWidth="1"/>
    <col min="16115" max="16115" width="5.875" style="273" customWidth="1"/>
    <col min="16116" max="16116" width="5.75" style="273" customWidth="1"/>
    <col min="16117" max="16117" width="9.375" style="273" customWidth="1"/>
    <col min="16118" max="16119" width="7.625" style="273" customWidth="1"/>
    <col min="16120" max="16120" width="6.5" style="273" customWidth="1"/>
    <col min="16121" max="16360" width="9" style="273" customWidth="1"/>
    <col min="16361" max="16384" width="9" style="273"/>
  </cols>
  <sheetData>
    <row r="1" spans="1:1">
      <c r="A1" s="271" t="str">
        <f>目录!C14</f>
        <v>表九</v>
      </c>
    </row>
    <row r="2" s="269" customFormat="1" ht="22.5" customHeight="1" spans="1:236">
      <c r="A2" s="274" t="s">
        <v>1163</v>
      </c>
      <c r="B2" s="274"/>
      <c r="C2" s="274"/>
      <c r="D2" s="274"/>
      <c r="E2" s="274"/>
      <c r="F2" s="274"/>
      <c r="G2" s="274"/>
      <c r="HY2" s="273"/>
      <c r="HZ2" s="273"/>
      <c r="IA2" s="273"/>
      <c r="IB2" s="273"/>
    </row>
    <row r="3" s="269" customFormat="1" ht="22.5" customHeight="1" spans="1:236">
      <c r="A3" s="272" t="s">
        <v>29</v>
      </c>
      <c r="B3" s="272"/>
      <c r="C3" s="272"/>
      <c r="D3" s="272"/>
      <c r="E3" s="272"/>
      <c r="F3" s="272"/>
      <c r="G3" s="272"/>
      <c r="HY3" s="273"/>
      <c r="HZ3" s="273"/>
      <c r="IA3" s="273"/>
      <c r="IB3" s="273"/>
    </row>
    <row r="4" s="269" customFormat="1" ht="22.5" customHeight="1" spans="1:236">
      <c r="A4" s="275" t="s">
        <v>1164</v>
      </c>
      <c r="B4" s="276" t="s">
        <v>1165</v>
      </c>
      <c r="C4" s="276"/>
      <c r="D4" s="276"/>
      <c r="E4" s="276"/>
      <c r="F4" s="276"/>
      <c r="G4" s="276"/>
      <c r="HY4" s="273"/>
      <c r="HZ4" s="273"/>
      <c r="IA4" s="273"/>
      <c r="IB4" s="273"/>
    </row>
    <row r="5" s="269" customFormat="1" ht="22.5" customHeight="1" spans="1:236">
      <c r="A5" s="275"/>
      <c r="B5" s="276" t="s">
        <v>1051</v>
      </c>
      <c r="C5" s="276" t="s">
        <v>1166</v>
      </c>
      <c r="D5" s="276" t="s">
        <v>1167</v>
      </c>
      <c r="E5" s="276"/>
      <c r="F5" s="276"/>
      <c r="G5" s="276"/>
      <c r="HY5" s="273"/>
      <c r="HZ5" s="273"/>
      <c r="IA5" s="273"/>
      <c r="IB5" s="273"/>
    </row>
    <row r="6" s="269" customFormat="1" ht="22.5" customHeight="1" spans="1:236">
      <c r="A6" s="275"/>
      <c r="B6" s="276"/>
      <c r="C6" s="276"/>
      <c r="D6" s="276" t="s">
        <v>1168</v>
      </c>
      <c r="E6" s="277" t="s">
        <v>1169</v>
      </c>
      <c r="F6" s="277" t="s">
        <v>1170</v>
      </c>
      <c r="G6" s="277" t="s">
        <v>1171</v>
      </c>
      <c r="HY6" s="273"/>
      <c r="HZ6" s="273"/>
      <c r="IA6" s="273"/>
      <c r="IB6" s="273"/>
    </row>
    <row r="7" s="269" customFormat="1" ht="22.5" customHeight="1" spans="1:236">
      <c r="A7" s="275" t="s">
        <v>1172</v>
      </c>
      <c r="B7" s="278">
        <f t="shared" ref="B7:G7" si="0">B8+B13+B29</f>
        <v>18174</v>
      </c>
      <c r="C7" s="278">
        <f t="shared" si="0"/>
        <v>16653</v>
      </c>
      <c r="D7" s="278">
        <f t="shared" si="0"/>
        <v>1521</v>
      </c>
      <c r="E7" s="278">
        <f t="shared" si="0"/>
        <v>170</v>
      </c>
      <c r="F7" s="278">
        <f t="shared" si="0"/>
        <v>246</v>
      </c>
      <c r="G7" s="278">
        <f t="shared" si="0"/>
        <v>1105</v>
      </c>
      <c r="HY7" s="273"/>
      <c r="HZ7" s="273"/>
      <c r="IA7" s="273"/>
      <c r="IB7" s="273"/>
    </row>
    <row r="8" s="269" customFormat="1" ht="20.25" customHeight="1" spans="1:236">
      <c r="A8" s="279" t="s">
        <v>1173</v>
      </c>
      <c r="B8" s="278">
        <f>SUM(B9:B12)</f>
        <v>2454</v>
      </c>
      <c r="C8" s="278">
        <f t="shared" ref="C8:G8" si="1">SUM(C9:C12)</f>
        <v>2454</v>
      </c>
      <c r="D8" s="278">
        <f t="shared" si="1"/>
        <v>0</v>
      </c>
      <c r="E8" s="278">
        <f t="shared" si="1"/>
        <v>0</v>
      </c>
      <c r="F8" s="278">
        <f t="shared" si="1"/>
        <v>0</v>
      </c>
      <c r="G8" s="278">
        <f t="shared" si="1"/>
        <v>0</v>
      </c>
      <c r="HY8" s="273"/>
      <c r="HZ8" s="273"/>
      <c r="IA8" s="273"/>
      <c r="IB8" s="273"/>
    </row>
    <row r="9" s="269" customFormat="1" ht="20.25" customHeight="1" spans="1:236">
      <c r="A9" s="280" t="s">
        <v>1138</v>
      </c>
      <c r="B9" s="281">
        <v>1385</v>
      </c>
      <c r="C9" s="281">
        <v>1385</v>
      </c>
      <c r="D9" s="282"/>
      <c r="E9" s="282"/>
      <c r="F9" s="282"/>
      <c r="G9" s="282"/>
      <c r="HY9" s="273"/>
      <c r="HZ9" s="273"/>
      <c r="IA9" s="273"/>
      <c r="IB9" s="273"/>
    </row>
    <row r="10" s="269" customFormat="1" ht="20.25" customHeight="1" spans="1:236">
      <c r="A10" s="283" t="s">
        <v>1139</v>
      </c>
      <c r="B10" s="281">
        <v>584</v>
      </c>
      <c r="C10" s="281">
        <v>584</v>
      </c>
      <c r="D10" s="282"/>
      <c r="E10" s="282"/>
      <c r="F10" s="282"/>
      <c r="G10" s="282"/>
      <c r="HY10" s="273"/>
      <c r="HZ10" s="273"/>
      <c r="IA10" s="273"/>
      <c r="IB10" s="273"/>
    </row>
    <row r="11" s="269" customFormat="1" ht="20.25" customHeight="1" spans="1:236">
      <c r="A11" s="283" t="s">
        <v>1140</v>
      </c>
      <c r="B11" s="281">
        <v>312</v>
      </c>
      <c r="C11" s="281">
        <v>312</v>
      </c>
      <c r="D11" s="282"/>
      <c r="E11" s="282"/>
      <c r="F11" s="282"/>
      <c r="G11" s="282"/>
      <c r="HY11" s="273"/>
      <c r="HZ11" s="273"/>
      <c r="IA11" s="273"/>
      <c r="IB11" s="273"/>
    </row>
    <row r="12" s="269" customFormat="1" ht="20.25" customHeight="1" spans="1:236">
      <c r="A12" s="283" t="s">
        <v>1141</v>
      </c>
      <c r="B12" s="281">
        <v>173</v>
      </c>
      <c r="C12" s="281">
        <v>173</v>
      </c>
      <c r="D12" s="282"/>
      <c r="E12" s="282"/>
      <c r="F12" s="282"/>
      <c r="G12" s="282"/>
      <c r="HY12" s="273"/>
      <c r="HZ12" s="273"/>
      <c r="IA12" s="273"/>
      <c r="IB12" s="273"/>
    </row>
    <row r="13" s="269" customFormat="1" ht="20.25" customHeight="1" spans="1:236">
      <c r="A13" s="284" t="s">
        <v>1174</v>
      </c>
      <c r="B13" s="278">
        <f>SUM(B15:B28)</f>
        <v>14942</v>
      </c>
      <c r="C13" s="278">
        <f>B13-D13</f>
        <v>13421</v>
      </c>
      <c r="D13" s="278">
        <f>SUM(E13:G13)</f>
        <v>1521</v>
      </c>
      <c r="E13" s="278">
        <f>SUM(E15:E28)</f>
        <v>170</v>
      </c>
      <c r="F13" s="278">
        <f>SUM(F15:F28)</f>
        <v>246</v>
      </c>
      <c r="G13" s="278">
        <f>SUM(G15:G28)</f>
        <v>1105</v>
      </c>
      <c r="HY13" s="273"/>
      <c r="HZ13" s="273"/>
      <c r="IA13" s="273"/>
      <c r="IB13" s="273"/>
    </row>
    <row r="14" s="269" customFormat="1" ht="20.25" hidden="1" customHeight="1" spans="1:236">
      <c r="A14" s="285" t="s">
        <v>1175</v>
      </c>
      <c r="B14" s="281"/>
      <c r="C14" s="278">
        <f t="shared" ref="C14:C28" si="2">B14-D14</f>
        <v>0</v>
      </c>
      <c r="D14" s="278">
        <f t="shared" ref="D14:D28" si="3">SUM(E14:G14)</f>
        <v>0</v>
      </c>
      <c r="HY14" s="273"/>
      <c r="HZ14" s="273"/>
      <c r="IA14" s="273"/>
      <c r="IB14" s="273"/>
    </row>
    <row r="15" s="270" customFormat="1" ht="20.1" customHeight="1" spans="1:7">
      <c r="A15" s="283" t="s">
        <v>1143</v>
      </c>
      <c r="B15" s="281">
        <v>5999</v>
      </c>
      <c r="C15" s="278">
        <f t="shared" si="2"/>
        <v>4478</v>
      </c>
      <c r="D15" s="278">
        <f t="shared" si="3"/>
        <v>1521</v>
      </c>
      <c r="E15" s="282">
        <v>170</v>
      </c>
      <c r="F15" s="282">
        <v>246</v>
      </c>
      <c r="G15" s="282">
        <v>1105</v>
      </c>
    </row>
    <row r="16" s="270" customFormat="1" ht="20.1" hidden="1" customHeight="1" spans="1:7">
      <c r="A16" s="283" t="s">
        <v>1144</v>
      </c>
      <c r="B16" s="281">
        <v>1189</v>
      </c>
      <c r="C16" s="278">
        <f t="shared" si="2"/>
        <v>1189</v>
      </c>
      <c r="D16" s="278">
        <f t="shared" si="3"/>
        <v>0</v>
      </c>
      <c r="E16" s="286"/>
      <c r="F16" s="286"/>
      <c r="G16" s="286"/>
    </row>
    <row r="17" s="270" customFormat="1" ht="20.1" customHeight="1" spans="1:7">
      <c r="A17" s="283" t="s">
        <v>1145</v>
      </c>
      <c r="B17" s="281"/>
      <c r="C17" s="278">
        <f t="shared" si="2"/>
        <v>0</v>
      </c>
      <c r="D17" s="278">
        <f t="shared" si="3"/>
        <v>0</v>
      </c>
      <c r="E17" s="286"/>
      <c r="F17" s="286"/>
      <c r="G17" s="286"/>
    </row>
    <row r="18" s="270" customFormat="1" ht="20.1" hidden="1" customHeight="1" spans="1:7">
      <c r="A18" s="283" t="s">
        <v>1146</v>
      </c>
      <c r="B18" s="281">
        <v>540</v>
      </c>
      <c r="C18" s="278">
        <f t="shared" si="2"/>
        <v>540</v>
      </c>
      <c r="D18" s="278">
        <f t="shared" si="3"/>
        <v>0</v>
      </c>
      <c r="E18" s="286"/>
      <c r="F18" s="286"/>
      <c r="G18" s="286"/>
    </row>
    <row r="19" s="270" customFormat="1" ht="20.1" hidden="1" customHeight="1" spans="1:7">
      <c r="A19" s="283" t="s">
        <v>1147</v>
      </c>
      <c r="B19" s="281">
        <v>1809</v>
      </c>
      <c r="C19" s="278">
        <f t="shared" si="2"/>
        <v>1809</v>
      </c>
      <c r="D19" s="278">
        <f t="shared" si="3"/>
        <v>0</v>
      </c>
      <c r="E19" s="286"/>
      <c r="F19" s="286"/>
      <c r="G19" s="286"/>
    </row>
    <row r="20" s="270" customFormat="1" ht="20.1" customHeight="1" spans="1:7">
      <c r="A20" s="283" t="s">
        <v>1148</v>
      </c>
      <c r="B20" s="281">
        <v>131</v>
      </c>
      <c r="C20" s="278">
        <f t="shared" si="2"/>
        <v>131</v>
      </c>
      <c r="D20" s="278">
        <f t="shared" si="3"/>
        <v>0</v>
      </c>
      <c r="E20" s="286"/>
      <c r="F20" s="286"/>
      <c r="G20" s="286"/>
    </row>
    <row r="21" s="270" customFormat="1" ht="20.1" customHeight="1" spans="1:7">
      <c r="A21" s="283" t="s">
        <v>1149</v>
      </c>
      <c r="B21" s="281">
        <v>37</v>
      </c>
      <c r="C21" s="278">
        <f t="shared" si="2"/>
        <v>37</v>
      </c>
      <c r="D21" s="278">
        <f t="shared" si="3"/>
        <v>0</v>
      </c>
      <c r="E21" s="286"/>
      <c r="F21" s="286"/>
      <c r="G21" s="286"/>
    </row>
    <row r="22" s="270" customFormat="1" ht="26.25" customHeight="1" spans="1:7">
      <c r="A22" s="287" t="s">
        <v>1150</v>
      </c>
      <c r="B22" s="281">
        <v>1098</v>
      </c>
      <c r="C22" s="278">
        <f t="shared" si="2"/>
        <v>1098</v>
      </c>
      <c r="D22" s="278">
        <f t="shared" si="3"/>
        <v>0</v>
      </c>
      <c r="E22" s="286"/>
      <c r="F22" s="286"/>
      <c r="G22" s="286"/>
    </row>
    <row r="23" s="270" customFormat="1" ht="26.25" customHeight="1" spans="1:7">
      <c r="A23" s="283" t="s">
        <v>1151</v>
      </c>
      <c r="B23" s="281">
        <v>51</v>
      </c>
      <c r="C23" s="278">
        <f t="shared" si="2"/>
        <v>51</v>
      </c>
      <c r="D23" s="278">
        <f t="shared" si="3"/>
        <v>0</v>
      </c>
      <c r="E23" s="288"/>
      <c r="F23" s="288"/>
      <c r="G23" s="288"/>
    </row>
    <row r="24" s="270" customFormat="1" ht="26.25" customHeight="1" spans="1:7">
      <c r="A24" s="283" t="s">
        <v>1152</v>
      </c>
      <c r="B24" s="281">
        <v>3477</v>
      </c>
      <c r="C24" s="278">
        <f t="shared" si="2"/>
        <v>3477</v>
      </c>
      <c r="D24" s="278">
        <f t="shared" si="3"/>
        <v>0</v>
      </c>
      <c r="E24" s="286"/>
      <c r="F24" s="286"/>
      <c r="G24" s="286"/>
    </row>
    <row r="25" s="270" customFormat="1" ht="26.25" customHeight="1" spans="1:7">
      <c r="A25" s="283" t="s">
        <v>1153</v>
      </c>
      <c r="B25" s="281">
        <v>376</v>
      </c>
      <c r="C25" s="278">
        <f t="shared" si="2"/>
        <v>376</v>
      </c>
      <c r="D25" s="278">
        <f t="shared" si="3"/>
        <v>0</v>
      </c>
      <c r="E25" s="286"/>
      <c r="F25" s="286"/>
      <c r="G25" s="286"/>
    </row>
    <row r="26" s="270" customFormat="1" ht="26.25" customHeight="1" spans="1:7">
      <c r="A26" s="283" t="s">
        <v>1154</v>
      </c>
      <c r="B26" s="281">
        <v>47</v>
      </c>
      <c r="C26" s="278">
        <f t="shared" si="2"/>
        <v>47</v>
      </c>
      <c r="D26" s="278">
        <f t="shared" si="3"/>
        <v>0</v>
      </c>
      <c r="E26" s="286"/>
      <c r="F26" s="286"/>
      <c r="G26" s="286"/>
    </row>
    <row r="27" s="270" customFormat="1" ht="26.25" customHeight="1" spans="1:7">
      <c r="A27" s="283" t="s">
        <v>1155</v>
      </c>
      <c r="B27" s="281"/>
      <c r="C27" s="278">
        <f t="shared" si="2"/>
        <v>0</v>
      </c>
      <c r="D27" s="278">
        <f t="shared" si="3"/>
        <v>0</v>
      </c>
      <c r="E27" s="286"/>
      <c r="F27" s="286"/>
      <c r="G27" s="286"/>
    </row>
    <row r="28" s="270" customFormat="1" ht="26.25" customHeight="1" spans="1:7">
      <c r="A28" s="283" t="s">
        <v>1156</v>
      </c>
      <c r="B28" s="281">
        <v>188</v>
      </c>
      <c r="C28" s="278">
        <f t="shared" si="2"/>
        <v>188</v>
      </c>
      <c r="D28" s="278">
        <f t="shared" si="3"/>
        <v>0</v>
      </c>
      <c r="E28" s="286"/>
      <c r="F28" s="286"/>
      <c r="G28" s="286"/>
    </row>
    <row r="29" ht="22.5" customHeight="1" spans="1:7">
      <c r="A29" s="284" t="s">
        <v>1176</v>
      </c>
      <c r="B29" s="289">
        <v>778</v>
      </c>
      <c r="C29" s="289">
        <v>778</v>
      </c>
      <c r="D29" s="290"/>
      <c r="E29" s="290"/>
      <c r="F29" s="290"/>
      <c r="G29" s="290"/>
    </row>
    <row r="30" ht="22.5" customHeight="1" spans="1:7">
      <c r="A30" s="291" t="s">
        <v>1177</v>
      </c>
      <c r="B30" s="289">
        <v>9</v>
      </c>
      <c r="C30" s="289">
        <v>9</v>
      </c>
      <c r="D30" s="290"/>
      <c r="E30" s="290"/>
      <c r="F30" s="290"/>
      <c r="G30" s="290"/>
    </row>
    <row r="31" ht="22.5" customHeight="1" spans="1:7">
      <c r="A31" s="291" t="s">
        <v>1178</v>
      </c>
      <c r="B31" s="289"/>
      <c r="C31" s="289"/>
      <c r="D31" s="290"/>
      <c r="E31" s="290"/>
      <c r="F31" s="290"/>
      <c r="G31" s="290"/>
    </row>
    <row r="32" ht="22.5" customHeight="1" spans="1:7">
      <c r="A32" s="291" t="s">
        <v>1179</v>
      </c>
      <c r="B32" s="289"/>
      <c r="C32" s="289"/>
      <c r="D32" s="290"/>
      <c r="E32" s="290"/>
      <c r="F32" s="290"/>
      <c r="G32" s="290"/>
    </row>
    <row r="33" ht="22.5" customHeight="1" spans="1:7">
      <c r="A33" s="291" t="s">
        <v>1180</v>
      </c>
      <c r="B33" s="289"/>
      <c r="C33" s="289"/>
      <c r="D33" s="290"/>
      <c r="E33" s="290"/>
      <c r="F33" s="290"/>
      <c r="G33" s="290"/>
    </row>
    <row r="34" ht="22.5" customHeight="1" spans="1:7">
      <c r="A34" s="291" t="s">
        <v>1181</v>
      </c>
      <c r="B34" s="289">
        <v>111</v>
      </c>
      <c r="C34" s="289">
        <v>111</v>
      </c>
      <c r="D34" s="290"/>
      <c r="E34" s="290"/>
      <c r="F34" s="290"/>
      <c r="G34" s="290"/>
    </row>
    <row r="35" ht="22.5" customHeight="1" spans="1:7">
      <c r="A35" s="291" t="s">
        <v>1182</v>
      </c>
      <c r="B35" s="289"/>
      <c r="C35" s="289"/>
      <c r="D35" s="290"/>
      <c r="E35" s="290"/>
      <c r="F35" s="290"/>
      <c r="G35" s="290"/>
    </row>
    <row r="36" ht="22.5" customHeight="1" spans="1:7">
      <c r="A36" s="291" t="s">
        <v>1183</v>
      </c>
      <c r="B36" s="289"/>
      <c r="C36" s="289"/>
      <c r="D36" s="290"/>
      <c r="E36" s="290"/>
      <c r="F36" s="290"/>
      <c r="G36" s="290"/>
    </row>
    <row r="37" ht="22.5" customHeight="1" spans="1:7">
      <c r="A37" s="291" t="s">
        <v>1184</v>
      </c>
      <c r="B37" s="289">
        <v>124</v>
      </c>
      <c r="C37" s="289">
        <v>124</v>
      </c>
      <c r="D37" s="290"/>
      <c r="E37" s="290"/>
      <c r="F37" s="290"/>
      <c r="G37" s="290"/>
    </row>
    <row r="38" ht="22.5" customHeight="1" spans="1:7">
      <c r="A38" s="291" t="s">
        <v>1185</v>
      </c>
      <c r="B38" s="289">
        <v>46</v>
      </c>
      <c r="C38" s="289">
        <v>46</v>
      </c>
      <c r="D38" s="290"/>
      <c r="E38" s="290"/>
      <c r="F38" s="290"/>
      <c r="G38" s="290"/>
    </row>
    <row r="39" ht="22.5" customHeight="1" spans="1:7">
      <c r="A39" s="291" t="s">
        <v>1186</v>
      </c>
      <c r="B39" s="289"/>
      <c r="C39" s="289"/>
      <c r="D39" s="290"/>
      <c r="E39" s="290"/>
      <c r="F39" s="290"/>
      <c r="G39" s="290"/>
    </row>
    <row r="40" ht="22.5" customHeight="1" spans="1:7">
      <c r="A40" s="291" t="s">
        <v>1187</v>
      </c>
      <c r="B40" s="289"/>
      <c r="C40" s="289"/>
      <c r="D40" s="290"/>
      <c r="E40" s="290"/>
      <c r="F40" s="290"/>
      <c r="G40" s="290"/>
    </row>
    <row r="41" ht="22.5" customHeight="1" spans="1:7">
      <c r="A41" s="291" t="s">
        <v>1188</v>
      </c>
      <c r="B41" s="289">
        <v>488</v>
      </c>
      <c r="C41" s="289">
        <v>488</v>
      </c>
      <c r="D41" s="290"/>
      <c r="E41" s="290"/>
      <c r="F41" s="290"/>
      <c r="G41" s="290"/>
    </row>
    <row r="42" ht="22.5" customHeight="1" spans="1:7">
      <c r="A42" s="291" t="s">
        <v>1189</v>
      </c>
      <c r="B42" s="289"/>
      <c r="C42" s="289"/>
      <c r="D42" s="290"/>
      <c r="E42" s="290"/>
      <c r="F42" s="290"/>
      <c r="G42" s="290"/>
    </row>
    <row r="43" ht="22.5" customHeight="1" spans="1:7">
      <c r="A43" s="291" t="s">
        <v>1190</v>
      </c>
      <c r="B43" s="289"/>
      <c r="C43" s="289"/>
      <c r="D43" s="290"/>
      <c r="E43" s="290"/>
      <c r="F43" s="290"/>
      <c r="G43" s="290"/>
    </row>
    <row r="44" ht="22.5" customHeight="1" spans="1:7">
      <c r="A44" s="291" t="s">
        <v>1191</v>
      </c>
      <c r="B44" s="289"/>
      <c r="C44" s="289"/>
      <c r="D44" s="290"/>
      <c r="E44" s="290"/>
      <c r="F44" s="290"/>
      <c r="G44" s="290"/>
    </row>
    <row r="45" ht="22.5" customHeight="1" spans="1:7">
      <c r="A45" s="291" t="s">
        <v>1192</v>
      </c>
      <c r="B45" s="289"/>
      <c r="C45" s="289"/>
      <c r="D45" s="290"/>
      <c r="E45" s="290"/>
      <c r="F45" s="290"/>
      <c r="G45" s="290"/>
    </row>
    <row r="46" ht="22.5" customHeight="1" spans="1:7">
      <c r="A46" s="291" t="s">
        <v>1193</v>
      </c>
      <c r="B46" s="289"/>
      <c r="C46" s="289"/>
      <c r="D46" s="290"/>
      <c r="E46" s="290"/>
      <c r="F46" s="290"/>
      <c r="G46" s="290"/>
    </row>
    <row r="47" ht="22.5" customHeight="1" spans="1:7">
      <c r="A47" s="291" t="s">
        <v>1194</v>
      </c>
      <c r="B47" s="289"/>
      <c r="C47" s="289"/>
      <c r="D47" s="290"/>
      <c r="E47" s="290"/>
      <c r="F47" s="290"/>
      <c r="G47" s="290"/>
    </row>
    <row r="48" ht="22.5" customHeight="1" spans="1:7">
      <c r="A48" s="291" t="s">
        <v>1195</v>
      </c>
      <c r="B48" s="289"/>
      <c r="C48" s="289"/>
      <c r="D48" s="290"/>
      <c r="E48" s="290"/>
      <c r="F48" s="290"/>
      <c r="G48" s="290"/>
    </row>
    <row r="49" ht="22.5" customHeight="1" spans="1:7">
      <c r="A49" s="291" t="s">
        <v>1196</v>
      </c>
      <c r="B49" s="289"/>
      <c r="C49" s="289"/>
      <c r="D49" s="290"/>
      <c r="E49" s="290"/>
      <c r="F49" s="290"/>
      <c r="G49" s="290"/>
    </row>
    <row r="50" ht="22.5" customHeight="1" spans="1:7">
      <c r="A50" s="291" t="s">
        <v>1197</v>
      </c>
      <c r="B50" s="289"/>
      <c r="C50" s="289"/>
      <c r="D50" s="290"/>
      <c r="E50" s="290"/>
      <c r="F50" s="290"/>
      <c r="G50" s="290"/>
    </row>
    <row r="51" ht="22.5" hidden="1" customHeight="1" spans="1:7">
      <c r="A51" s="292" t="s">
        <v>1198</v>
      </c>
      <c r="B51" s="293"/>
      <c r="C51" s="294"/>
      <c r="D51" s="290"/>
      <c r="E51" s="290"/>
      <c r="F51" s="290"/>
      <c r="G51" s="290"/>
    </row>
    <row r="52" ht="22.5" hidden="1" customHeight="1" spans="1:7">
      <c r="A52" s="292" t="s">
        <v>1199</v>
      </c>
      <c r="B52" s="293"/>
      <c r="C52" s="294"/>
      <c r="D52" s="290"/>
      <c r="E52" s="290"/>
      <c r="F52" s="290"/>
      <c r="G52" s="290"/>
    </row>
    <row r="53" ht="22.5" hidden="1" customHeight="1" spans="1:7">
      <c r="A53" s="292" t="s">
        <v>1200</v>
      </c>
      <c r="B53" s="293"/>
      <c r="C53" s="294"/>
      <c r="D53" s="290"/>
      <c r="E53" s="290"/>
      <c r="F53" s="290"/>
      <c r="G53" s="290"/>
    </row>
    <row r="54" ht="22.5" hidden="1" customHeight="1" spans="1:7">
      <c r="A54" s="292" t="s">
        <v>1201</v>
      </c>
      <c r="B54" s="293"/>
      <c r="C54" s="294"/>
      <c r="D54" s="290"/>
      <c r="E54" s="290"/>
      <c r="F54" s="290"/>
      <c r="G54" s="290"/>
    </row>
    <row r="55" ht="22.5" hidden="1" customHeight="1" spans="1:7">
      <c r="A55" s="292" t="s">
        <v>1202</v>
      </c>
      <c r="B55" s="293"/>
      <c r="C55" s="294"/>
      <c r="D55" s="290"/>
      <c r="E55" s="290"/>
      <c r="F55" s="290"/>
      <c r="G55" s="290"/>
    </row>
    <row r="56" ht="22.5" hidden="1" customHeight="1" spans="1:7">
      <c r="A56" s="292" t="s">
        <v>1203</v>
      </c>
      <c r="B56" s="293"/>
      <c r="C56" s="294"/>
      <c r="D56" s="290"/>
      <c r="E56" s="290"/>
      <c r="F56" s="290"/>
      <c r="G56" s="290"/>
    </row>
    <row r="57" ht="22.5" hidden="1" customHeight="1" spans="1:7">
      <c r="A57" s="292" t="s">
        <v>1204</v>
      </c>
      <c r="B57" s="293"/>
      <c r="C57" s="294"/>
      <c r="D57" s="290"/>
      <c r="E57" s="290"/>
      <c r="F57" s="290"/>
      <c r="G57" s="290"/>
    </row>
    <row r="58" ht="22.5" hidden="1" customHeight="1" spans="1:7">
      <c r="A58" s="292" t="s">
        <v>1205</v>
      </c>
      <c r="B58" s="293"/>
      <c r="C58" s="294"/>
      <c r="D58" s="290"/>
      <c r="E58" s="290"/>
      <c r="F58" s="290"/>
      <c r="G58" s="290"/>
    </row>
    <row r="59" ht="22.5" hidden="1" customHeight="1" spans="1:7">
      <c r="A59" s="292" t="s">
        <v>1206</v>
      </c>
      <c r="B59" s="293"/>
      <c r="C59" s="294"/>
      <c r="D59" s="290"/>
      <c r="E59" s="290"/>
      <c r="F59" s="290"/>
      <c r="G59" s="290"/>
    </row>
    <row r="60" ht="22.5" customHeight="1"/>
    <row r="61" ht="22.5" customHeight="1"/>
    <row r="62" ht="22.5" customHeight="1"/>
    <row r="63" ht="22.5" customHeight="1"/>
    <row r="64" ht="22.5" customHeight="1"/>
  </sheetData>
  <mergeCells count="7">
    <mergeCell ref="A2:G2"/>
    <mergeCell ref="A3:G3"/>
    <mergeCell ref="B4:G4"/>
    <mergeCell ref="D5:G5"/>
    <mergeCell ref="A4:A6"/>
    <mergeCell ref="B5:B6"/>
    <mergeCell ref="C5:C6"/>
  </mergeCells>
  <pageMargins left="0.707638888888889" right="0.707638888888889" top="0.747916666666667" bottom="0.55" header="0.313888888888889" footer="0.313888888888889"/>
  <pageSetup paperSize="9" scale="71" fitToHeight="104" orientation="landscape"/>
  <headerFooter>
    <oddFooter>&amp;C第&amp;P页/共&amp;N页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B14"/>
  <sheetViews>
    <sheetView workbookViewId="0">
      <selection activeCell="A2" sqref="A2:B2"/>
    </sheetView>
  </sheetViews>
  <sheetFormatPr defaultColWidth="13.375" defaultRowHeight="32.25" customHeight="1" outlineLevelCol="1"/>
  <cols>
    <col min="1" max="1" width="37.5" style="125" customWidth="1"/>
    <col min="2" max="3" width="14.25" style="125" customWidth="1"/>
    <col min="4" max="251" width="13.375" style="125"/>
    <col min="252" max="252" width="22.75" style="125" customWidth="1"/>
    <col min="253" max="254" width="12.25" style="125" customWidth="1"/>
    <col min="255" max="255" width="14.75" style="125" customWidth="1"/>
    <col min="256" max="257" width="12.25" style="125" customWidth="1"/>
    <col min="258" max="259" width="14.25" style="125" customWidth="1"/>
    <col min="260" max="507" width="13.375" style="125"/>
    <col min="508" max="508" width="22.75" style="125" customWidth="1"/>
    <col min="509" max="510" width="12.25" style="125" customWidth="1"/>
    <col min="511" max="511" width="14.75" style="125" customWidth="1"/>
    <col min="512" max="513" width="12.25" style="125" customWidth="1"/>
    <col min="514" max="515" width="14.25" style="125" customWidth="1"/>
    <col min="516" max="763" width="13.375" style="125"/>
    <col min="764" max="764" width="22.75" style="125" customWidth="1"/>
    <col min="765" max="766" width="12.25" style="125" customWidth="1"/>
    <col min="767" max="767" width="14.75" style="125" customWidth="1"/>
    <col min="768" max="769" width="12.25" style="125" customWidth="1"/>
    <col min="770" max="771" width="14.25" style="125" customWidth="1"/>
    <col min="772" max="1019" width="13.375" style="125"/>
    <col min="1020" max="1020" width="22.75" style="125" customWidth="1"/>
    <col min="1021" max="1022" width="12.25" style="125" customWidth="1"/>
    <col min="1023" max="1023" width="14.75" style="125" customWidth="1"/>
    <col min="1024" max="1025" width="12.25" style="125" customWidth="1"/>
    <col min="1026" max="1027" width="14.25" style="125" customWidth="1"/>
    <col min="1028" max="1275" width="13.375" style="125"/>
    <col min="1276" max="1276" width="22.75" style="125" customWidth="1"/>
    <col min="1277" max="1278" width="12.25" style="125" customWidth="1"/>
    <col min="1279" max="1279" width="14.75" style="125" customWidth="1"/>
    <col min="1280" max="1281" width="12.25" style="125" customWidth="1"/>
    <col min="1282" max="1283" width="14.25" style="125" customWidth="1"/>
    <col min="1284" max="1531" width="13.375" style="125"/>
    <col min="1532" max="1532" width="22.75" style="125" customWidth="1"/>
    <col min="1533" max="1534" width="12.25" style="125" customWidth="1"/>
    <col min="1535" max="1535" width="14.75" style="125" customWidth="1"/>
    <col min="1536" max="1537" width="12.25" style="125" customWidth="1"/>
    <col min="1538" max="1539" width="14.25" style="125" customWidth="1"/>
    <col min="1540" max="1787" width="13.375" style="125"/>
    <col min="1788" max="1788" width="22.75" style="125" customWidth="1"/>
    <col min="1789" max="1790" width="12.25" style="125" customWidth="1"/>
    <col min="1791" max="1791" width="14.75" style="125" customWidth="1"/>
    <col min="1792" max="1793" width="12.25" style="125" customWidth="1"/>
    <col min="1794" max="1795" width="14.25" style="125" customWidth="1"/>
    <col min="1796" max="2043" width="13.375" style="125"/>
    <col min="2044" max="2044" width="22.75" style="125" customWidth="1"/>
    <col min="2045" max="2046" width="12.25" style="125" customWidth="1"/>
    <col min="2047" max="2047" width="14.75" style="125" customWidth="1"/>
    <col min="2048" max="2049" width="12.25" style="125" customWidth="1"/>
    <col min="2050" max="2051" width="14.25" style="125" customWidth="1"/>
    <col min="2052" max="2299" width="13.375" style="125"/>
    <col min="2300" max="2300" width="22.75" style="125" customWidth="1"/>
    <col min="2301" max="2302" width="12.25" style="125" customWidth="1"/>
    <col min="2303" max="2303" width="14.75" style="125" customWidth="1"/>
    <col min="2304" max="2305" width="12.25" style="125" customWidth="1"/>
    <col min="2306" max="2307" width="14.25" style="125" customWidth="1"/>
    <col min="2308" max="2555" width="13.375" style="125"/>
    <col min="2556" max="2556" width="22.75" style="125" customWidth="1"/>
    <col min="2557" max="2558" width="12.25" style="125" customWidth="1"/>
    <col min="2559" max="2559" width="14.75" style="125" customWidth="1"/>
    <col min="2560" max="2561" width="12.25" style="125" customWidth="1"/>
    <col min="2562" max="2563" width="14.25" style="125" customWidth="1"/>
    <col min="2564" max="2811" width="13.375" style="125"/>
    <col min="2812" max="2812" width="22.75" style="125" customWidth="1"/>
    <col min="2813" max="2814" width="12.25" style="125" customWidth="1"/>
    <col min="2815" max="2815" width="14.75" style="125" customWidth="1"/>
    <col min="2816" max="2817" width="12.25" style="125" customWidth="1"/>
    <col min="2818" max="2819" width="14.25" style="125" customWidth="1"/>
    <col min="2820" max="3067" width="13.375" style="125"/>
    <col min="3068" max="3068" width="22.75" style="125" customWidth="1"/>
    <col min="3069" max="3070" width="12.25" style="125" customWidth="1"/>
    <col min="3071" max="3071" width="14.75" style="125" customWidth="1"/>
    <col min="3072" max="3073" width="12.25" style="125" customWidth="1"/>
    <col min="3074" max="3075" width="14.25" style="125" customWidth="1"/>
    <col min="3076" max="3323" width="13.375" style="125"/>
    <col min="3324" max="3324" width="22.75" style="125" customWidth="1"/>
    <col min="3325" max="3326" width="12.25" style="125" customWidth="1"/>
    <col min="3327" max="3327" width="14.75" style="125" customWidth="1"/>
    <col min="3328" max="3329" width="12.25" style="125" customWidth="1"/>
    <col min="3330" max="3331" width="14.25" style="125" customWidth="1"/>
    <col min="3332" max="3579" width="13.375" style="125"/>
    <col min="3580" max="3580" width="22.75" style="125" customWidth="1"/>
    <col min="3581" max="3582" width="12.25" style="125" customWidth="1"/>
    <col min="3583" max="3583" width="14.75" style="125" customWidth="1"/>
    <col min="3584" max="3585" width="12.25" style="125" customWidth="1"/>
    <col min="3586" max="3587" width="14.25" style="125" customWidth="1"/>
    <col min="3588" max="3835" width="13.375" style="125"/>
    <col min="3836" max="3836" width="22.75" style="125" customWidth="1"/>
    <col min="3837" max="3838" width="12.25" style="125" customWidth="1"/>
    <col min="3839" max="3839" width="14.75" style="125" customWidth="1"/>
    <col min="3840" max="3841" width="12.25" style="125" customWidth="1"/>
    <col min="3842" max="3843" width="14.25" style="125" customWidth="1"/>
    <col min="3844" max="4091" width="13.375" style="125"/>
    <col min="4092" max="4092" width="22.75" style="125" customWidth="1"/>
    <col min="4093" max="4094" width="12.25" style="125" customWidth="1"/>
    <col min="4095" max="4095" width="14.75" style="125" customWidth="1"/>
    <col min="4096" max="4097" width="12.25" style="125" customWidth="1"/>
    <col min="4098" max="4099" width="14.25" style="125" customWidth="1"/>
    <col min="4100" max="4347" width="13.375" style="125"/>
    <col min="4348" max="4348" width="22.75" style="125" customWidth="1"/>
    <col min="4349" max="4350" width="12.25" style="125" customWidth="1"/>
    <col min="4351" max="4351" width="14.75" style="125" customWidth="1"/>
    <col min="4352" max="4353" width="12.25" style="125" customWidth="1"/>
    <col min="4354" max="4355" width="14.25" style="125" customWidth="1"/>
    <col min="4356" max="4603" width="13.375" style="125"/>
    <col min="4604" max="4604" width="22.75" style="125" customWidth="1"/>
    <col min="4605" max="4606" width="12.25" style="125" customWidth="1"/>
    <col min="4607" max="4607" width="14.75" style="125" customWidth="1"/>
    <col min="4608" max="4609" width="12.25" style="125" customWidth="1"/>
    <col min="4610" max="4611" width="14.25" style="125" customWidth="1"/>
    <col min="4612" max="4859" width="13.375" style="125"/>
    <col min="4860" max="4860" width="22.75" style="125" customWidth="1"/>
    <col min="4861" max="4862" width="12.25" style="125" customWidth="1"/>
    <col min="4863" max="4863" width="14.75" style="125" customWidth="1"/>
    <col min="4864" max="4865" width="12.25" style="125" customWidth="1"/>
    <col min="4866" max="4867" width="14.25" style="125" customWidth="1"/>
    <col min="4868" max="5115" width="13.375" style="125"/>
    <col min="5116" max="5116" width="22.75" style="125" customWidth="1"/>
    <col min="5117" max="5118" width="12.25" style="125" customWidth="1"/>
    <col min="5119" max="5119" width="14.75" style="125" customWidth="1"/>
    <col min="5120" max="5121" width="12.25" style="125" customWidth="1"/>
    <col min="5122" max="5123" width="14.25" style="125" customWidth="1"/>
    <col min="5124" max="5371" width="13.375" style="125"/>
    <col min="5372" max="5372" width="22.75" style="125" customWidth="1"/>
    <col min="5373" max="5374" width="12.25" style="125" customWidth="1"/>
    <col min="5375" max="5375" width="14.75" style="125" customWidth="1"/>
    <col min="5376" max="5377" width="12.25" style="125" customWidth="1"/>
    <col min="5378" max="5379" width="14.25" style="125" customWidth="1"/>
    <col min="5380" max="5627" width="13.375" style="125"/>
    <col min="5628" max="5628" width="22.75" style="125" customWidth="1"/>
    <col min="5629" max="5630" width="12.25" style="125" customWidth="1"/>
    <col min="5631" max="5631" width="14.75" style="125" customWidth="1"/>
    <col min="5632" max="5633" width="12.25" style="125" customWidth="1"/>
    <col min="5634" max="5635" width="14.25" style="125" customWidth="1"/>
    <col min="5636" max="5883" width="13.375" style="125"/>
    <col min="5884" max="5884" width="22.75" style="125" customWidth="1"/>
    <col min="5885" max="5886" width="12.25" style="125" customWidth="1"/>
    <col min="5887" max="5887" width="14.75" style="125" customWidth="1"/>
    <col min="5888" max="5889" width="12.25" style="125" customWidth="1"/>
    <col min="5890" max="5891" width="14.25" style="125" customWidth="1"/>
    <col min="5892" max="6139" width="13.375" style="125"/>
    <col min="6140" max="6140" width="22.75" style="125" customWidth="1"/>
    <col min="6141" max="6142" width="12.25" style="125" customWidth="1"/>
    <col min="6143" max="6143" width="14.75" style="125" customWidth="1"/>
    <col min="6144" max="6145" width="12.25" style="125" customWidth="1"/>
    <col min="6146" max="6147" width="14.25" style="125" customWidth="1"/>
    <col min="6148" max="6395" width="13.375" style="125"/>
    <col min="6396" max="6396" width="22.75" style="125" customWidth="1"/>
    <col min="6397" max="6398" width="12.25" style="125" customWidth="1"/>
    <col min="6399" max="6399" width="14.75" style="125" customWidth="1"/>
    <col min="6400" max="6401" width="12.25" style="125" customWidth="1"/>
    <col min="6402" max="6403" width="14.25" style="125" customWidth="1"/>
    <col min="6404" max="6651" width="13.375" style="125"/>
    <col min="6652" max="6652" width="22.75" style="125" customWidth="1"/>
    <col min="6653" max="6654" width="12.25" style="125" customWidth="1"/>
    <col min="6655" max="6655" width="14.75" style="125" customWidth="1"/>
    <col min="6656" max="6657" width="12.25" style="125" customWidth="1"/>
    <col min="6658" max="6659" width="14.25" style="125" customWidth="1"/>
    <col min="6660" max="6907" width="13.375" style="125"/>
    <col min="6908" max="6908" width="22.75" style="125" customWidth="1"/>
    <col min="6909" max="6910" width="12.25" style="125" customWidth="1"/>
    <col min="6911" max="6911" width="14.75" style="125" customWidth="1"/>
    <col min="6912" max="6913" width="12.25" style="125" customWidth="1"/>
    <col min="6914" max="6915" width="14.25" style="125" customWidth="1"/>
    <col min="6916" max="7163" width="13.375" style="125"/>
    <col min="7164" max="7164" width="22.75" style="125" customWidth="1"/>
    <col min="7165" max="7166" width="12.25" style="125" customWidth="1"/>
    <col min="7167" max="7167" width="14.75" style="125" customWidth="1"/>
    <col min="7168" max="7169" width="12.25" style="125" customWidth="1"/>
    <col min="7170" max="7171" width="14.25" style="125" customWidth="1"/>
    <col min="7172" max="7419" width="13.375" style="125"/>
    <col min="7420" max="7420" width="22.75" style="125" customWidth="1"/>
    <col min="7421" max="7422" width="12.25" style="125" customWidth="1"/>
    <col min="7423" max="7423" width="14.75" style="125" customWidth="1"/>
    <col min="7424" max="7425" width="12.25" style="125" customWidth="1"/>
    <col min="7426" max="7427" width="14.25" style="125" customWidth="1"/>
    <col min="7428" max="7675" width="13.375" style="125"/>
    <col min="7676" max="7676" width="22.75" style="125" customWidth="1"/>
    <col min="7677" max="7678" width="12.25" style="125" customWidth="1"/>
    <col min="7679" max="7679" width="14.75" style="125" customWidth="1"/>
    <col min="7680" max="7681" width="12.25" style="125" customWidth="1"/>
    <col min="7682" max="7683" width="14.25" style="125" customWidth="1"/>
    <col min="7684" max="7931" width="13.375" style="125"/>
    <col min="7932" max="7932" width="22.75" style="125" customWidth="1"/>
    <col min="7933" max="7934" width="12.25" style="125" customWidth="1"/>
    <col min="7935" max="7935" width="14.75" style="125" customWidth="1"/>
    <col min="7936" max="7937" width="12.25" style="125" customWidth="1"/>
    <col min="7938" max="7939" width="14.25" style="125" customWidth="1"/>
    <col min="7940" max="8187" width="13.375" style="125"/>
    <col min="8188" max="8188" width="22.75" style="125" customWidth="1"/>
    <col min="8189" max="8190" width="12.25" style="125" customWidth="1"/>
    <col min="8191" max="8191" width="14.75" style="125" customWidth="1"/>
    <col min="8192" max="8193" width="12.25" style="125" customWidth="1"/>
    <col min="8194" max="8195" width="14.25" style="125" customWidth="1"/>
    <col min="8196" max="8443" width="13.375" style="125"/>
    <col min="8444" max="8444" width="22.75" style="125" customWidth="1"/>
    <col min="8445" max="8446" width="12.25" style="125" customWidth="1"/>
    <col min="8447" max="8447" width="14.75" style="125" customWidth="1"/>
    <col min="8448" max="8449" width="12.25" style="125" customWidth="1"/>
    <col min="8450" max="8451" width="14.25" style="125" customWidth="1"/>
    <col min="8452" max="8699" width="13.375" style="125"/>
    <col min="8700" max="8700" width="22.75" style="125" customWidth="1"/>
    <col min="8701" max="8702" width="12.25" style="125" customWidth="1"/>
    <col min="8703" max="8703" width="14.75" style="125" customWidth="1"/>
    <col min="8704" max="8705" width="12.25" style="125" customWidth="1"/>
    <col min="8706" max="8707" width="14.25" style="125" customWidth="1"/>
    <col min="8708" max="8955" width="13.375" style="125"/>
    <col min="8956" max="8956" width="22.75" style="125" customWidth="1"/>
    <col min="8957" max="8958" width="12.25" style="125" customWidth="1"/>
    <col min="8959" max="8959" width="14.75" style="125" customWidth="1"/>
    <col min="8960" max="8961" width="12.25" style="125" customWidth="1"/>
    <col min="8962" max="8963" width="14.25" style="125" customWidth="1"/>
    <col min="8964" max="9211" width="13.375" style="125"/>
    <col min="9212" max="9212" width="22.75" style="125" customWidth="1"/>
    <col min="9213" max="9214" width="12.25" style="125" customWidth="1"/>
    <col min="9215" max="9215" width="14.75" style="125" customWidth="1"/>
    <col min="9216" max="9217" width="12.25" style="125" customWidth="1"/>
    <col min="9218" max="9219" width="14.25" style="125" customWidth="1"/>
    <col min="9220" max="9467" width="13.375" style="125"/>
    <col min="9468" max="9468" width="22.75" style="125" customWidth="1"/>
    <col min="9469" max="9470" width="12.25" style="125" customWidth="1"/>
    <col min="9471" max="9471" width="14.75" style="125" customWidth="1"/>
    <col min="9472" max="9473" width="12.25" style="125" customWidth="1"/>
    <col min="9474" max="9475" width="14.25" style="125" customWidth="1"/>
    <col min="9476" max="9723" width="13.375" style="125"/>
    <col min="9724" max="9724" width="22.75" style="125" customWidth="1"/>
    <col min="9725" max="9726" width="12.25" style="125" customWidth="1"/>
    <col min="9727" max="9727" width="14.75" style="125" customWidth="1"/>
    <col min="9728" max="9729" width="12.25" style="125" customWidth="1"/>
    <col min="9730" max="9731" width="14.25" style="125" customWidth="1"/>
    <col min="9732" max="9979" width="13.375" style="125"/>
    <col min="9980" max="9980" width="22.75" style="125" customWidth="1"/>
    <col min="9981" max="9982" width="12.25" style="125" customWidth="1"/>
    <col min="9983" max="9983" width="14.75" style="125" customWidth="1"/>
    <col min="9984" max="9985" width="12.25" style="125" customWidth="1"/>
    <col min="9986" max="9987" width="14.25" style="125" customWidth="1"/>
    <col min="9988" max="10235" width="13.375" style="125"/>
    <col min="10236" max="10236" width="22.75" style="125" customWidth="1"/>
    <col min="10237" max="10238" width="12.25" style="125" customWidth="1"/>
    <col min="10239" max="10239" width="14.75" style="125" customWidth="1"/>
    <col min="10240" max="10241" width="12.25" style="125" customWidth="1"/>
    <col min="10242" max="10243" width="14.25" style="125" customWidth="1"/>
    <col min="10244" max="10491" width="13.375" style="125"/>
    <col min="10492" max="10492" width="22.75" style="125" customWidth="1"/>
    <col min="10493" max="10494" width="12.25" style="125" customWidth="1"/>
    <col min="10495" max="10495" width="14.75" style="125" customWidth="1"/>
    <col min="10496" max="10497" width="12.25" style="125" customWidth="1"/>
    <col min="10498" max="10499" width="14.25" style="125" customWidth="1"/>
    <col min="10500" max="10747" width="13.375" style="125"/>
    <col min="10748" max="10748" width="22.75" style="125" customWidth="1"/>
    <col min="10749" max="10750" width="12.25" style="125" customWidth="1"/>
    <col min="10751" max="10751" width="14.75" style="125" customWidth="1"/>
    <col min="10752" max="10753" width="12.25" style="125" customWidth="1"/>
    <col min="10754" max="10755" width="14.25" style="125" customWidth="1"/>
    <col min="10756" max="11003" width="13.375" style="125"/>
    <col min="11004" max="11004" width="22.75" style="125" customWidth="1"/>
    <col min="11005" max="11006" width="12.25" style="125" customWidth="1"/>
    <col min="11007" max="11007" width="14.75" style="125" customWidth="1"/>
    <col min="11008" max="11009" width="12.25" style="125" customWidth="1"/>
    <col min="11010" max="11011" width="14.25" style="125" customWidth="1"/>
    <col min="11012" max="11259" width="13.375" style="125"/>
    <col min="11260" max="11260" width="22.75" style="125" customWidth="1"/>
    <col min="11261" max="11262" width="12.25" style="125" customWidth="1"/>
    <col min="11263" max="11263" width="14.75" style="125" customWidth="1"/>
    <col min="11264" max="11265" width="12.25" style="125" customWidth="1"/>
    <col min="11266" max="11267" width="14.25" style="125" customWidth="1"/>
    <col min="11268" max="11515" width="13.375" style="125"/>
    <col min="11516" max="11516" width="22.75" style="125" customWidth="1"/>
    <col min="11517" max="11518" width="12.25" style="125" customWidth="1"/>
    <col min="11519" max="11519" width="14.75" style="125" customWidth="1"/>
    <col min="11520" max="11521" width="12.25" style="125" customWidth="1"/>
    <col min="11522" max="11523" width="14.25" style="125" customWidth="1"/>
    <col min="11524" max="11771" width="13.375" style="125"/>
    <col min="11772" max="11772" width="22.75" style="125" customWidth="1"/>
    <col min="11773" max="11774" width="12.25" style="125" customWidth="1"/>
    <col min="11775" max="11775" width="14.75" style="125" customWidth="1"/>
    <col min="11776" max="11777" width="12.25" style="125" customWidth="1"/>
    <col min="11778" max="11779" width="14.25" style="125" customWidth="1"/>
    <col min="11780" max="12027" width="13.375" style="125"/>
    <col min="12028" max="12028" width="22.75" style="125" customWidth="1"/>
    <col min="12029" max="12030" width="12.25" style="125" customWidth="1"/>
    <col min="12031" max="12031" width="14.75" style="125" customWidth="1"/>
    <col min="12032" max="12033" width="12.25" style="125" customWidth="1"/>
    <col min="12034" max="12035" width="14.25" style="125" customWidth="1"/>
    <col min="12036" max="12283" width="13.375" style="125"/>
    <col min="12284" max="12284" width="22.75" style="125" customWidth="1"/>
    <col min="12285" max="12286" width="12.25" style="125" customWidth="1"/>
    <col min="12287" max="12287" width="14.75" style="125" customWidth="1"/>
    <col min="12288" max="12289" width="12.25" style="125" customWidth="1"/>
    <col min="12290" max="12291" width="14.25" style="125" customWidth="1"/>
    <col min="12292" max="12539" width="13.375" style="125"/>
    <col min="12540" max="12540" width="22.75" style="125" customWidth="1"/>
    <col min="12541" max="12542" width="12.25" style="125" customWidth="1"/>
    <col min="12543" max="12543" width="14.75" style="125" customWidth="1"/>
    <col min="12544" max="12545" width="12.25" style="125" customWidth="1"/>
    <col min="12546" max="12547" width="14.25" style="125" customWidth="1"/>
    <col min="12548" max="12795" width="13.375" style="125"/>
    <col min="12796" max="12796" width="22.75" style="125" customWidth="1"/>
    <col min="12797" max="12798" width="12.25" style="125" customWidth="1"/>
    <col min="12799" max="12799" width="14.75" style="125" customWidth="1"/>
    <col min="12800" max="12801" width="12.25" style="125" customWidth="1"/>
    <col min="12802" max="12803" width="14.25" style="125" customWidth="1"/>
    <col min="12804" max="13051" width="13.375" style="125"/>
    <col min="13052" max="13052" width="22.75" style="125" customWidth="1"/>
    <col min="13053" max="13054" width="12.25" style="125" customWidth="1"/>
    <col min="13055" max="13055" width="14.75" style="125" customWidth="1"/>
    <col min="13056" max="13057" width="12.25" style="125" customWidth="1"/>
    <col min="13058" max="13059" width="14.25" style="125" customWidth="1"/>
    <col min="13060" max="13307" width="13.375" style="125"/>
    <col min="13308" max="13308" width="22.75" style="125" customWidth="1"/>
    <col min="13309" max="13310" width="12.25" style="125" customWidth="1"/>
    <col min="13311" max="13311" width="14.75" style="125" customWidth="1"/>
    <col min="13312" max="13313" width="12.25" style="125" customWidth="1"/>
    <col min="13314" max="13315" width="14.25" style="125" customWidth="1"/>
    <col min="13316" max="13563" width="13.375" style="125"/>
    <col min="13564" max="13564" width="22.75" style="125" customWidth="1"/>
    <col min="13565" max="13566" width="12.25" style="125" customWidth="1"/>
    <col min="13567" max="13567" width="14.75" style="125" customWidth="1"/>
    <col min="13568" max="13569" width="12.25" style="125" customWidth="1"/>
    <col min="13570" max="13571" width="14.25" style="125" customWidth="1"/>
    <col min="13572" max="13819" width="13.375" style="125"/>
    <col min="13820" max="13820" width="22.75" style="125" customWidth="1"/>
    <col min="13821" max="13822" width="12.25" style="125" customWidth="1"/>
    <col min="13823" max="13823" width="14.75" style="125" customWidth="1"/>
    <col min="13824" max="13825" width="12.25" style="125" customWidth="1"/>
    <col min="13826" max="13827" width="14.25" style="125" customWidth="1"/>
    <col min="13828" max="14075" width="13.375" style="125"/>
    <col min="14076" max="14076" width="22.75" style="125" customWidth="1"/>
    <col min="14077" max="14078" width="12.25" style="125" customWidth="1"/>
    <col min="14079" max="14079" width="14.75" style="125" customWidth="1"/>
    <col min="14080" max="14081" width="12.25" style="125" customWidth="1"/>
    <col min="14082" max="14083" width="14.25" style="125" customWidth="1"/>
    <col min="14084" max="14331" width="13.375" style="125"/>
    <col min="14332" max="14332" width="22.75" style="125" customWidth="1"/>
    <col min="14333" max="14334" width="12.25" style="125" customWidth="1"/>
    <col min="14335" max="14335" width="14.75" style="125" customWidth="1"/>
    <col min="14336" max="14337" width="12.25" style="125" customWidth="1"/>
    <col min="14338" max="14339" width="14.25" style="125" customWidth="1"/>
    <col min="14340" max="14587" width="13.375" style="125"/>
    <col min="14588" max="14588" width="22.75" style="125" customWidth="1"/>
    <col min="14589" max="14590" width="12.25" style="125" customWidth="1"/>
    <col min="14591" max="14591" width="14.75" style="125" customWidth="1"/>
    <col min="14592" max="14593" width="12.25" style="125" customWidth="1"/>
    <col min="14594" max="14595" width="14.25" style="125" customWidth="1"/>
    <col min="14596" max="14843" width="13.375" style="125"/>
    <col min="14844" max="14844" width="22.75" style="125" customWidth="1"/>
    <col min="14845" max="14846" width="12.25" style="125" customWidth="1"/>
    <col min="14847" max="14847" width="14.75" style="125" customWidth="1"/>
    <col min="14848" max="14849" width="12.25" style="125" customWidth="1"/>
    <col min="14850" max="14851" width="14.25" style="125" customWidth="1"/>
    <col min="14852" max="15099" width="13.375" style="125"/>
    <col min="15100" max="15100" width="22.75" style="125" customWidth="1"/>
    <col min="15101" max="15102" width="12.25" style="125" customWidth="1"/>
    <col min="15103" max="15103" width="14.75" style="125" customWidth="1"/>
    <col min="15104" max="15105" width="12.25" style="125" customWidth="1"/>
    <col min="15106" max="15107" width="14.25" style="125" customWidth="1"/>
    <col min="15108" max="15355" width="13.375" style="125"/>
    <col min="15356" max="15356" width="22.75" style="125" customWidth="1"/>
    <col min="15357" max="15358" width="12.25" style="125" customWidth="1"/>
    <col min="15359" max="15359" width="14.75" style="125" customWidth="1"/>
    <col min="15360" max="15361" width="12.25" style="125" customWidth="1"/>
    <col min="15362" max="15363" width="14.25" style="125" customWidth="1"/>
    <col min="15364" max="15611" width="13.375" style="125"/>
    <col min="15612" max="15612" width="22.75" style="125" customWidth="1"/>
    <col min="15613" max="15614" width="12.25" style="125" customWidth="1"/>
    <col min="15615" max="15615" width="14.75" style="125" customWidth="1"/>
    <col min="15616" max="15617" width="12.25" style="125" customWidth="1"/>
    <col min="15618" max="15619" width="14.25" style="125" customWidth="1"/>
    <col min="15620" max="15867" width="13.375" style="125"/>
    <col min="15868" max="15868" width="22.75" style="125" customWidth="1"/>
    <col min="15869" max="15870" width="12.25" style="125" customWidth="1"/>
    <col min="15871" max="15871" width="14.75" style="125" customWidth="1"/>
    <col min="15872" max="15873" width="12.25" style="125" customWidth="1"/>
    <col min="15874" max="15875" width="14.25" style="125" customWidth="1"/>
    <col min="15876" max="16123" width="13.375" style="125"/>
    <col min="16124" max="16124" width="22.75" style="125" customWidth="1"/>
    <col min="16125" max="16126" width="12.25" style="125" customWidth="1"/>
    <col min="16127" max="16127" width="14.75" style="125" customWidth="1"/>
    <col min="16128" max="16129" width="12.25" style="125" customWidth="1"/>
    <col min="16130" max="16131" width="14.25" style="125" customWidth="1"/>
    <col min="16132" max="16384" width="13.375" style="125"/>
  </cols>
  <sheetData>
    <row r="1" ht="22.5" customHeight="1" spans="1:2">
      <c r="A1" s="126" t="str">
        <f>目录!C15</f>
        <v>表十</v>
      </c>
      <c r="B1" s="124"/>
    </row>
    <row r="2" s="122" customFormat="1" customHeight="1" spans="1:2">
      <c r="A2" s="264" t="s">
        <v>1207</v>
      </c>
      <c r="B2" s="264"/>
    </row>
    <row r="3" customHeight="1" spans="1:2">
      <c r="A3" s="128"/>
      <c r="B3" s="129" t="s">
        <v>29</v>
      </c>
    </row>
    <row r="4" s="123" customFormat="1" ht="27.75" customHeight="1" spans="1:2">
      <c r="A4" s="130" t="s">
        <v>1164</v>
      </c>
      <c r="B4" s="265" t="s">
        <v>1208</v>
      </c>
    </row>
    <row r="5" s="123" customFormat="1" ht="37.5" customHeight="1" spans="1:2">
      <c r="A5" s="132" t="s">
        <v>1209</v>
      </c>
      <c r="B5" s="266">
        <v>35788</v>
      </c>
    </row>
    <row r="6" s="124" customFormat="1" ht="37.5" customHeight="1" spans="1:2">
      <c r="A6" s="132" t="s">
        <v>1210</v>
      </c>
      <c r="B6" s="266">
        <v>28580</v>
      </c>
    </row>
    <row r="7" s="124" customFormat="1" ht="37.5" customHeight="1" spans="1:2">
      <c r="A7" s="132" t="s">
        <v>1211</v>
      </c>
      <c r="B7" s="266">
        <v>36988</v>
      </c>
    </row>
    <row r="8" s="124" customFormat="1" ht="37.5" customHeight="1" spans="1:2">
      <c r="A8" s="267" t="s">
        <v>1212</v>
      </c>
      <c r="B8" s="266">
        <v>3699</v>
      </c>
    </row>
    <row r="9" s="124" customFormat="1" ht="37.5" customHeight="1" spans="1:2">
      <c r="A9" s="132" t="s">
        <v>1213</v>
      </c>
      <c r="B9" s="266">
        <v>1200</v>
      </c>
    </row>
    <row r="10" s="124" customFormat="1" ht="37.5" customHeight="1" spans="1:2">
      <c r="A10" s="132" t="s">
        <v>1214</v>
      </c>
      <c r="B10" s="266">
        <v>2499</v>
      </c>
    </row>
    <row r="11" s="124" customFormat="1" ht="37.5" customHeight="1" spans="1:2">
      <c r="A11" s="132" t="s">
        <v>1215</v>
      </c>
      <c r="B11" s="266">
        <v>2522</v>
      </c>
    </row>
    <row r="12" s="124" customFormat="1" ht="37.5" customHeight="1" spans="1:2">
      <c r="A12" s="132" t="s">
        <v>1216</v>
      </c>
      <c r="B12" s="266">
        <v>991</v>
      </c>
    </row>
    <row r="13" s="124" customFormat="1" ht="37.5" customHeight="1" spans="1:2">
      <c r="A13" s="132" t="s">
        <v>1217</v>
      </c>
      <c r="B13" s="266">
        <v>29757</v>
      </c>
    </row>
    <row r="14" s="124" customFormat="1" customHeight="1" spans="1:2">
      <c r="A14" s="132" t="s">
        <v>1218</v>
      </c>
      <c r="B14" s="268">
        <v>4630</v>
      </c>
    </row>
  </sheetData>
  <mergeCells count="1">
    <mergeCell ref="A2:B2"/>
  </mergeCells>
  <pageMargins left="0.707638888888889" right="0.707638888888889" top="0.747916666666667" bottom="0.747916666666667" header="0.313888888888889" footer="0.313888888888889"/>
  <pageSetup paperSize="9" scale="86" fitToHeight="104" orientation="portrait"/>
  <headerFooter>
    <oddFooter>&amp;C第&amp;P页/共&amp;N页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workbookViewId="0">
      <selection activeCell="A2" sqref="A2:D2"/>
    </sheetView>
  </sheetViews>
  <sheetFormatPr defaultColWidth="9" defaultRowHeight="19.5" customHeight="1" outlineLevelCol="3"/>
  <cols>
    <col min="1" max="1" width="37.625" style="245" customWidth="1"/>
    <col min="2" max="2" width="16.625" style="245" customWidth="1"/>
    <col min="3" max="3" width="14" style="245" customWidth="1"/>
    <col min="4" max="4" width="12.75" style="245" customWidth="1"/>
    <col min="5" max="228" width="9" style="245"/>
    <col min="229" max="229" width="37.625" style="245" customWidth="1"/>
    <col min="230" max="230" width="16.625" style="245" customWidth="1"/>
    <col min="231" max="231" width="15.875" style="245" customWidth="1"/>
    <col min="232" max="232" width="13" style="245" customWidth="1"/>
    <col min="233" max="241" width="9" style="245" hidden="1" customWidth="1"/>
    <col min="242" max="484" width="9" style="245"/>
    <col min="485" max="485" width="37.625" style="245" customWidth="1"/>
    <col min="486" max="486" width="16.625" style="245" customWidth="1"/>
    <col min="487" max="487" width="15.875" style="245" customWidth="1"/>
    <col min="488" max="488" width="13" style="245" customWidth="1"/>
    <col min="489" max="497" width="9" style="245" hidden="1" customWidth="1"/>
    <col min="498" max="740" width="9" style="245"/>
    <col min="741" max="741" width="37.625" style="245" customWidth="1"/>
    <col min="742" max="742" width="16.625" style="245" customWidth="1"/>
    <col min="743" max="743" width="15.875" style="245" customWidth="1"/>
    <col min="744" max="744" width="13" style="245" customWidth="1"/>
    <col min="745" max="753" width="9" style="245" hidden="1" customWidth="1"/>
    <col min="754" max="996" width="9" style="245"/>
    <col min="997" max="997" width="37.625" style="245" customWidth="1"/>
    <col min="998" max="998" width="16.625" style="245" customWidth="1"/>
    <col min="999" max="999" width="15.875" style="245" customWidth="1"/>
    <col min="1000" max="1000" width="13" style="245" customWidth="1"/>
    <col min="1001" max="1009" width="9" style="245" hidden="1" customWidth="1"/>
    <col min="1010" max="1252" width="9" style="245"/>
    <col min="1253" max="1253" width="37.625" style="245" customWidth="1"/>
    <col min="1254" max="1254" width="16.625" style="245" customWidth="1"/>
    <col min="1255" max="1255" width="15.875" style="245" customWidth="1"/>
    <col min="1256" max="1256" width="13" style="245" customWidth="1"/>
    <col min="1257" max="1265" width="9" style="245" hidden="1" customWidth="1"/>
    <col min="1266" max="1508" width="9" style="245"/>
    <col min="1509" max="1509" width="37.625" style="245" customWidth="1"/>
    <col min="1510" max="1510" width="16.625" style="245" customWidth="1"/>
    <col min="1511" max="1511" width="15.875" style="245" customWidth="1"/>
    <col min="1512" max="1512" width="13" style="245" customWidth="1"/>
    <col min="1513" max="1521" width="9" style="245" hidden="1" customWidth="1"/>
    <col min="1522" max="1764" width="9" style="245"/>
    <col min="1765" max="1765" width="37.625" style="245" customWidth="1"/>
    <col min="1766" max="1766" width="16.625" style="245" customWidth="1"/>
    <col min="1767" max="1767" width="15.875" style="245" customWidth="1"/>
    <col min="1768" max="1768" width="13" style="245" customWidth="1"/>
    <col min="1769" max="1777" width="9" style="245" hidden="1" customWidth="1"/>
    <col min="1778" max="2020" width="9" style="245"/>
    <col min="2021" max="2021" width="37.625" style="245" customWidth="1"/>
    <col min="2022" max="2022" width="16.625" style="245" customWidth="1"/>
    <col min="2023" max="2023" width="15.875" style="245" customWidth="1"/>
    <col min="2024" max="2024" width="13" style="245" customWidth="1"/>
    <col min="2025" max="2033" width="9" style="245" hidden="1" customWidth="1"/>
    <col min="2034" max="2276" width="9" style="245"/>
    <col min="2277" max="2277" width="37.625" style="245" customWidth="1"/>
    <col min="2278" max="2278" width="16.625" style="245" customWidth="1"/>
    <col min="2279" max="2279" width="15.875" style="245" customWidth="1"/>
    <col min="2280" max="2280" width="13" style="245" customWidth="1"/>
    <col min="2281" max="2289" width="9" style="245" hidden="1" customWidth="1"/>
    <col min="2290" max="2532" width="9" style="245"/>
    <col min="2533" max="2533" width="37.625" style="245" customWidth="1"/>
    <col min="2534" max="2534" width="16.625" style="245" customWidth="1"/>
    <col min="2535" max="2535" width="15.875" style="245" customWidth="1"/>
    <col min="2536" max="2536" width="13" style="245" customWidth="1"/>
    <col min="2537" max="2545" width="9" style="245" hidden="1" customWidth="1"/>
    <col min="2546" max="2788" width="9" style="245"/>
    <col min="2789" max="2789" width="37.625" style="245" customWidth="1"/>
    <col min="2790" max="2790" width="16.625" style="245" customWidth="1"/>
    <col min="2791" max="2791" width="15.875" style="245" customWidth="1"/>
    <col min="2792" max="2792" width="13" style="245" customWidth="1"/>
    <col min="2793" max="2801" width="9" style="245" hidden="1" customWidth="1"/>
    <col min="2802" max="3044" width="9" style="245"/>
    <col min="3045" max="3045" width="37.625" style="245" customWidth="1"/>
    <col min="3046" max="3046" width="16.625" style="245" customWidth="1"/>
    <col min="3047" max="3047" width="15.875" style="245" customWidth="1"/>
    <col min="3048" max="3048" width="13" style="245" customWidth="1"/>
    <col min="3049" max="3057" width="9" style="245" hidden="1" customWidth="1"/>
    <col min="3058" max="3300" width="9" style="245"/>
    <col min="3301" max="3301" width="37.625" style="245" customWidth="1"/>
    <col min="3302" max="3302" width="16.625" style="245" customWidth="1"/>
    <col min="3303" max="3303" width="15.875" style="245" customWidth="1"/>
    <col min="3304" max="3304" width="13" style="245" customWidth="1"/>
    <col min="3305" max="3313" width="9" style="245" hidden="1" customWidth="1"/>
    <col min="3314" max="3556" width="9" style="245"/>
    <col min="3557" max="3557" width="37.625" style="245" customWidth="1"/>
    <col min="3558" max="3558" width="16.625" style="245" customWidth="1"/>
    <col min="3559" max="3559" width="15.875" style="245" customWidth="1"/>
    <col min="3560" max="3560" width="13" style="245" customWidth="1"/>
    <col min="3561" max="3569" width="9" style="245" hidden="1" customWidth="1"/>
    <col min="3570" max="3812" width="9" style="245"/>
    <col min="3813" max="3813" width="37.625" style="245" customWidth="1"/>
    <col min="3814" max="3814" width="16.625" style="245" customWidth="1"/>
    <col min="3815" max="3815" width="15.875" style="245" customWidth="1"/>
    <col min="3816" max="3816" width="13" style="245" customWidth="1"/>
    <col min="3817" max="3825" width="9" style="245" hidden="1" customWidth="1"/>
    <col min="3826" max="4068" width="9" style="245"/>
    <col min="4069" max="4069" width="37.625" style="245" customWidth="1"/>
    <col min="4070" max="4070" width="16.625" style="245" customWidth="1"/>
    <col min="4071" max="4071" width="15.875" style="245" customWidth="1"/>
    <col min="4072" max="4072" width="13" style="245" customWidth="1"/>
    <col min="4073" max="4081" width="9" style="245" hidden="1" customWidth="1"/>
    <col min="4082" max="4324" width="9" style="245"/>
    <col min="4325" max="4325" width="37.625" style="245" customWidth="1"/>
    <col min="4326" max="4326" width="16.625" style="245" customWidth="1"/>
    <col min="4327" max="4327" width="15.875" style="245" customWidth="1"/>
    <col min="4328" max="4328" width="13" style="245" customWidth="1"/>
    <col min="4329" max="4337" width="9" style="245" hidden="1" customWidth="1"/>
    <col min="4338" max="4580" width="9" style="245"/>
    <col min="4581" max="4581" width="37.625" style="245" customWidth="1"/>
    <col min="4582" max="4582" width="16.625" style="245" customWidth="1"/>
    <col min="4583" max="4583" width="15.875" style="245" customWidth="1"/>
    <col min="4584" max="4584" width="13" style="245" customWidth="1"/>
    <col min="4585" max="4593" width="9" style="245" hidden="1" customWidth="1"/>
    <col min="4594" max="4836" width="9" style="245"/>
    <col min="4837" max="4837" width="37.625" style="245" customWidth="1"/>
    <col min="4838" max="4838" width="16.625" style="245" customWidth="1"/>
    <col min="4839" max="4839" width="15.875" style="245" customWidth="1"/>
    <col min="4840" max="4840" width="13" style="245" customWidth="1"/>
    <col min="4841" max="4849" width="9" style="245" hidden="1" customWidth="1"/>
    <col min="4850" max="5092" width="9" style="245"/>
    <col min="5093" max="5093" width="37.625" style="245" customWidth="1"/>
    <col min="5094" max="5094" width="16.625" style="245" customWidth="1"/>
    <col min="5095" max="5095" width="15.875" style="245" customWidth="1"/>
    <col min="5096" max="5096" width="13" style="245" customWidth="1"/>
    <col min="5097" max="5105" width="9" style="245" hidden="1" customWidth="1"/>
    <col min="5106" max="5348" width="9" style="245"/>
    <col min="5349" max="5349" width="37.625" style="245" customWidth="1"/>
    <col min="5350" max="5350" width="16.625" style="245" customWidth="1"/>
    <col min="5351" max="5351" width="15.875" style="245" customWidth="1"/>
    <col min="5352" max="5352" width="13" style="245" customWidth="1"/>
    <col min="5353" max="5361" width="9" style="245" hidden="1" customWidth="1"/>
    <col min="5362" max="5604" width="9" style="245"/>
    <col min="5605" max="5605" width="37.625" style="245" customWidth="1"/>
    <col min="5606" max="5606" width="16.625" style="245" customWidth="1"/>
    <col min="5607" max="5607" width="15.875" style="245" customWidth="1"/>
    <col min="5608" max="5608" width="13" style="245" customWidth="1"/>
    <col min="5609" max="5617" width="9" style="245" hidden="1" customWidth="1"/>
    <col min="5618" max="5860" width="9" style="245"/>
    <col min="5861" max="5861" width="37.625" style="245" customWidth="1"/>
    <col min="5862" max="5862" width="16.625" style="245" customWidth="1"/>
    <col min="5863" max="5863" width="15.875" style="245" customWidth="1"/>
    <col min="5864" max="5864" width="13" style="245" customWidth="1"/>
    <col min="5865" max="5873" width="9" style="245" hidden="1" customWidth="1"/>
    <col min="5874" max="6116" width="9" style="245"/>
    <col min="6117" max="6117" width="37.625" style="245" customWidth="1"/>
    <col min="6118" max="6118" width="16.625" style="245" customWidth="1"/>
    <col min="6119" max="6119" width="15.875" style="245" customWidth="1"/>
    <col min="6120" max="6120" width="13" style="245" customWidth="1"/>
    <col min="6121" max="6129" width="9" style="245" hidden="1" customWidth="1"/>
    <col min="6130" max="6372" width="9" style="245"/>
    <col min="6373" max="6373" width="37.625" style="245" customWidth="1"/>
    <col min="6374" max="6374" width="16.625" style="245" customWidth="1"/>
    <col min="6375" max="6375" width="15.875" style="245" customWidth="1"/>
    <col min="6376" max="6376" width="13" style="245" customWidth="1"/>
    <col min="6377" max="6385" width="9" style="245" hidden="1" customWidth="1"/>
    <col min="6386" max="6628" width="9" style="245"/>
    <col min="6629" max="6629" width="37.625" style="245" customWidth="1"/>
    <col min="6630" max="6630" width="16.625" style="245" customWidth="1"/>
    <col min="6631" max="6631" width="15.875" style="245" customWidth="1"/>
    <col min="6632" max="6632" width="13" style="245" customWidth="1"/>
    <col min="6633" max="6641" width="9" style="245" hidden="1" customWidth="1"/>
    <col min="6642" max="6884" width="9" style="245"/>
    <col min="6885" max="6885" width="37.625" style="245" customWidth="1"/>
    <col min="6886" max="6886" width="16.625" style="245" customWidth="1"/>
    <col min="6887" max="6887" width="15.875" style="245" customWidth="1"/>
    <col min="6888" max="6888" width="13" style="245" customWidth="1"/>
    <col min="6889" max="6897" width="9" style="245" hidden="1" customWidth="1"/>
    <col min="6898" max="7140" width="9" style="245"/>
    <col min="7141" max="7141" width="37.625" style="245" customWidth="1"/>
    <col min="7142" max="7142" width="16.625" style="245" customWidth="1"/>
    <col min="7143" max="7143" width="15.875" style="245" customWidth="1"/>
    <col min="7144" max="7144" width="13" style="245" customWidth="1"/>
    <col min="7145" max="7153" width="9" style="245" hidden="1" customWidth="1"/>
    <col min="7154" max="7396" width="9" style="245"/>
    <col min="7397" max="7397" width="37.625" style="245" customWidth="1"/>
    <col min="7398" max="7398" width="16.625" style="245" customWidth="1"/>
    <col min="7399" max="7399" width="15.875" style="245" customWidth="1"/>
    <col min="7400" max="7400" width="13" style="245" customWidth="1"/>
    <col min="7401" max="7409" width="9" style="245" hidden="1" customWidth="1"/>
    <col min="7410" max="7652" width="9" style="245"/>
    <col min="7653" max="7653" width="37.625" style="245" customWidth="1"/>
    <col min="7654" max="7654" width="16.625" style="245" customWidth="1"/>
    <col min="7655" max="7655" width="15.875" style="245" customWidth="1"/>
    <col min="7656" max="7656" width="13" style="245" customWidth="1"/>
    <col min="7657" max="7665" width="9" style="245" hidden="1" customWidth="1"/>
    <col min="7666" max="7908" width="9" style="245"/>
    <col min="7909" max="7909" width="37.625" style="245" customWidth="1"/>
    <col min="7910" max="7910" width="16.625" style="245" customWidth="1"/>
    <col min="7911" max="7911" width="15.875" style="245" customWidth="1"/>
    <col min="7912" max="7912" width="13" style="245" customWidth="1"/>
    <col min="7913" max="7921" width="9" style="245" hidden="1" customWidth="1"/>
    <col min="7922" max="8164" width="9" style="245"/>
    <col min="8165" max="8165" width="37.625" style="245" customWidth="1"/>
    <col min="8166" max="8166" width="16.625" style="245" customWidth="1"/>
    <col min="8167" max="8167" width="15.875" style="245" customWidth="1"/>
    <col min="8168" max="8168" width="13" style="245" customWidth="1"/>
    <col min="8169" max="8177" width="9" style="245" hidden="1" customWidth="1"/>
    <col min="8178" max="8420" width="9" style="245"/>
    <col min="8421" max="8421" width="37.625" style="245" customWidth="1"/>
    <col min="8422" max="8422" width="16.625" style="245" customWidth="1"/>
    <col min="8423" max="8423" width="15.875" style="245" customWidth="1"/>
    <col min="8424" max="8424" width="13" style="245" customWidth="1"/>
    <col min="8425" max="8433" width="9" style="245" hidden="1" customWidth="1"/>
    <col min="8434" max="8676" width="9" style="245"/>
    <col min="8677" max="8677" width="37.625" style="245" customWidth="1"/>
    <col min="8678" max="8678" width="16.625" style="245" customWidth="1"/>
    <col min="8679" max="8679" width="15.875" style="245" customWidth="1"/>
    <col min="8680" max="8680" width="13" style="245" customWidth="1"/>
    <col min="8681" max="8689" width="9" style="245" hidden="1" customWidth="1"/>
    <col min="8690" max="8932" width="9" style="245"/>
    <col min="8933" max="8933" width="37.625" style="245" customWidth="1"/>
    <col min="8934" max="8934" width="16.625" style="245" customWidth="1"/>
    <col min="8935" max="8935" width="15.875" style="245" customWidth="1"/>
    <col min="8936" max="8936" width="13" style="245" customWidth="1"/>
    <col min="8937" max="8945" width="9" style="245" hidden="1" customWidth="1"/>
    <col min="8946" max="9188" width="9" style="245"/>
    <col min="9189" max="9189" width="37.625" style="245" customWidth="1"/>
    <col min="9190" max="9190" width="16.625" style="245" customWidth="1"/>
    <col min="9191" max="9191" width="15.875" style="245" customWidth="1"/>
    <col min="9192" max="9192" width="13" style="245" customWidth="1"/>
    <col min="9193" max="9201" width="9" style="245" hidden="1" customWidth="1"/>
    <col min="9202" max="9444" width="9" style="245"/>
    <col min="9445" max="9445" width="37.625" style="245" customWidth="1"/>
    <col min="9446" max="9446" width="16.625" style="245" customWidth="1"/>
    <col min="9447" max="9447" width="15.875" style="245" customWidth="1"/>
    <col min="9448" max="9448" width="13" style="245" customWidth="1"/>
    <col min="9449" max="9457" width="9" style="245" hidden="1" customWidth="1"/>
    <col min="9458" max="9700" width="9" style="245"/>
    <col min="9701" max="9701" width="37.625" style="245" customWidth="1"/>
    <col min="9702" max="9702" width="16.625" style="245" customWidth="1"/>
    <col min="9703" max="9703" width="15.875" style="245" customWidth="1"/>
    <col min="9704" max="9704" width="13" style="245" customWidth="1"/>
    <col min="9705" max="9713" width="9" style="245" hidden="1" customWidth="1"/>
    <col min="9714" max="9956" width="9" style="245"/>
    <col min="9957" max="9957" width="37.625" style="245" customWidth="1"/>
    <col min="9958" max="9958" width="16.625" style="245" customWidth="1"/>
    <col min="9959" max="9959" width="15.875" style="245" customWidth="1"/>
    <col min="9960" max="9960" width="13" style="245" customWidth="1"/>
    <col min="9961" max="9969" width="9" style="245" hidden="1" customWidth="1"/>
    <col min="9970" max="10212" width="9" style="245"/>
    <col min="10213" max="10213" width="37.625" style="245" customWidth="1"/>
    <col min="10214" max="10214" width="16.625" style="245" customWidth="1"/>
    <col min="10215" max="10215" width="15.875" style="245" customWidth="1"/>
    <col min="10216" max="10216" width="13" style="245" customWidth="1"/>
    <col min="10217" max="10225" width="9" style="245" hidden="1" customWidth="1"/>
    <col min="10226" max="10468" width="9" style="245"/>
    <col min="10469" max="10469" width="37.625" style="245" customWidth="1"/>
    <col min="10470" max="10470" width="16.625" style="245" customWidth="1"/>
    <col min="10471" max="10471" width="15.875" style="245" customWidth="1"/>
    <col min="10472" max="10472" width="13" style="245" customWidth="1"/>
    <col min="10473" max="10481" width="9" style="245" hidden="1" customWidth="1"/>
    <col min="10482" max="10724" width="9" style="245"/>
    <col min="10725" max="10725" width="37.625" style="245" customWidth="1"/>
    <col min="10726" max="10726" width="16.625" style="245" customWidth="1"/>
    <col min="10727" max="10727" width="15.875" style="245" customWidth="1"/>
    <col min="10728" max="10728" width="13" style="245" customWidth="1"/>
    <col min="10729" max="10737" width="9" style="245" hidden="1" customWidth="1"/>
    <col min="10738" max="10980" width="9" style="245"/>
    <col min="10981" max="10981" width="37.625" style="245" customWidth="1"/>
    <col min="10982" max="10982" width="16.625" style="245" customWidth="1"/>
    <col min="10983" max="10983" width="15.875" style="245" customWidth="1"/>
    <col min="10984" max="10984" width="13" style="245" customWidth="1"/>
    <col min="10985" max="10993" width="9" style="245" hidden="1" customWidth="1"/>
    <col min="10994" max="11236" width="9" style="245"/>
    <col min="11237" max="11237" width="37.625" style="245" customWidth="1"/>
    <col min="11238" max="11238" width="16.625" style="245" customWidth="1"/>
    <col min="11239" max="11239" width="15.875" style="245" customWidth="1"/>
    <col min="11240" max="11240" width="13" style="245" customWidth="1"/>
    <col min="11241" max="11249" width="9" style="245" hidden="1" customWidth="1"/>
    <col min="11250" max="11492" width="9" style="245"/>
    <col min="11493" max="11493" width="37.625" style="245" customWidth="1"/>
    <col min="11494" max="11494" width="16.625" style="245" customWidth="1"/>
    <col min="11495" max="11495" width="15.875" style="245" customWidth="1"/>
    <col min="11496" max="11496" width="13" style="245" customWidth="1"/>
    <col min="11497" max="11505" width="9" style="245" hidden="1" customWidth="1"/>
    <col min="11506" max="11748" width="9" style="245"/>
    <col min="11749" max="11749" width="37.625" style="245" customWidth="1"/>
    <col min="11750" max="11750" width="16.625" style="245" customWidth="1"/>
    <col min="11751" max="11751" width="15.875" style="245" customWidth="1"/>
    <col min="11752" max="11752" width="13" style="245" customWidth="1"/>
    <col min="11753" max="11761" width="9" style="245" hidden="1" customWidth="1"/>
    <col min="11762" max="12004" width="9" style="245"/>
    <col min="12005" max="12005" width="37.625" style="245" customWidth="1"/>
    <col min="12006" max="12006" width="16.625" style="245" customWidth="1"/>
    <col min="12007" max="12007" width="15.875" style="245" customWidth="1"/>
    <col min="12008" max="12008" width="13" style="245" customWidth="1"/>
    <col min="12009" max="12017" width="9" style="245" hidden="1" customWidth="1"/>
    <col min="12018" max="12260" width="9" style="245"/>
    <col min="12261" max="12261" width="37.625" style="245" customWidth="1"/>
    <col min="12262" max="12262" width="16.625" style="245" customWidth="1"/>
    <col min="12263" max="12263" width="15.875" style="245" customWidth="1"/>
    <col min="12264" max="12264" width="13" style="245" customWidth="1"/>
    <col min="12265" max="12273" width="9" style="245" hidden="1" customWidth="1"/>
    <col min="12274" max="12516" width="9" style="245"/>
    <col min="12517" max="12517" width="37.625" style="245" customWidth="1"/>
    <col min="12518" max="12518" width="16.625" style="245" customWidth="1"/>
    <col min="12519" max="12519" width="15.875" style="245" customWidth="1"/>
    <col min="12520" max="12520" width="13" style="245" customWidth="1"/>
    <col min="12521" max="12529" width="9" style="245" hidden="1" customWidth="1"/>
    <col min="12530" max="12772" width="9" style="245"/>
    <col min="12773" max="12773" width="37.625" style="245" customWidth="1"/>
    <col min="12774" max="12774" width="16.625" style="245" customWidth="1"/>
    <col min="12775" max="12775" width="15.875" style="245" customWidth="1"/>
    <col min="12776" max="12776" width="13" style="245" customWidth="1"/>
    <col min="12777" max="12785" width="9" style="245" hidden="1" customWidth="1"/>
    <col min="12786" max="13028" width="9" style="245"/>
    <col min="13029" max="13029" width="37.625" style="245" customWidth="1"/>
    <col min="13030" max="13030" width="16.625" style="245" customWidth="1"/>
    <col min="13031" max="13031" width="15.875" style="245" customWidth="1"/>
    <col min="13032" max="13032" width="13" style="245" customWidth="1"/>
    <col min="13033" max="13041" width="9" style="245" hidden="1" customWidth="1"/>
    <col min="13042" max="13284" width="9" style="245"/>
    <col min="13285" max="13285" width="37.625" style="245" customWidth="1"/>
    <col min="13286" max="13286" width="16.625" style="245" customWidth="1"/>
    <col min="13287" max="13287" width="15.875" style="245" customWidth="1"/>
    <col min="13288" max="13288" width="13" style="245" customWidth="1"/>
    <col min="13289" max="13297" width="9" style="245" hidden="1" customWidth="1"/>
    <col min="13298" max="13540" width="9" style="245"/>
    <col min="13541" max="13541" width="37.625" style="245" customWidth="1"/>
    <col min="13542" max="13542" width="16.625" style="245" customWidth="1"/>
    <col min="13543" max="13543" width="15.875" style="245" customWidth="1"/>
    <col min="13544" max="13544" width="13" style="245" customWidth="1"/>
    <col min="13545" max="13553" width="9" style="245" hidden="1" customWidth="1"/>
    <col min="13554" max="13796" width="9" style="245"/>
    <col min="13797" max="13797" width="37.625" style="245" customWidth="1"/>
    <col min="13798" max="13798" width="16.625" style="245" customWidth="1"/>
    <col min="13799" max="13799" width="15.875" style="245" customWidth="1"/>
    <col min="13800" max="13800" width="13" style="245" customWidth="1"/>
    <col min="13801" max="13809" width="9" style="245" hidden="1" customWidth="1"/>
    <col min="13810" max="14052" width="9" style="245"/>
    <col min="14053" max="14053" width="37.625" style="245" customWidth="1"/>
    <col min="14054" max="14054" width="16.625" style="245" customWidth="1"/>
    <col min="14055" max="14055" width="15.875" style="245" customWidth="1"/>
    <col min="14056" max="14056" width="13" style="245" customWidth="1"/>
    <col min="14057" max="14065" width="9" style="245" hidden="1" customWidth="1"/>
    <col min="14066" max="14308" width="9" style="245"/>
    <col min="14309" max="14309" width="37.625" style="245" customWidth="1"/>
    <col min="14310" max="14310" width="16.625" style="245" customWidth="1"/>
    <col min="14311" max="14311" width="15.875" style="245" customWidth="1"/>
    <col min="14312" max="14312" width="13" style="245" customWidth="1"/>
    <col min="14313" max="14321" width="9" style="245" hidden="1" customWidth="1"/>
    <col min="14322" max="14564" width="9" style="245"/>
    <col min="14565" max="14565" width="37.625" style="245" customWidth="1"/>
    <col min="14566" max="14566" width="16.625" style="245" customWidth="1"/>
    <col min="14567" max="14567" width="15.875" style="245" customWidth="1"/>
    <col min="14568" max="14568" width="13" style="245" customWidth="1"/>
    <col min="14569" max="14577" width="9" style="245" hidden="1" customWidth="1"/>
    <col min="14578" max="14820" width="9" style="245"/>
    <col min="14821" max="14821" width="37.625" style="245" customWidth="1"/>
    <col min="14822" max="14822" width="16.625" style="245" customWidth="1"/>
    <col min="14823" max="14823" width="15.875" style="245" customWidth="1"/>
    <col min="14824" max="14824" width="13" style="245" customWidth="1"/>
    <col min="14825" max="14833" width="9" style="245" hidden="1" customWidth="1"/>
    <col min="14834" max="15076" width="9" style="245"/>
    <col min="15077" max="15077" width="37.625" style="245" customWidth="1"/>
    <col min="15078" max="15078" width="16.625" style="245" customWidth="1"/>
    <col min="15079" max="15079" width="15.875" style="245" customWidth="1"/>
    <col min="15080" max="15080" width="13" style="245" customWidth="1"/>
    <col min="15081" max="15089" width="9" style="245" hidden="1" customWidth="1"/>
    <col min="15090" max="15332" width="9" style="245"/>
    <col min="15333" max="15333" width="37.625" style="245" customWidth="1"/>
    <col min="15334" max="15334" width="16.625" style="245" customWidth="1"/>
    <col min="15335" max="15335" width="15.875" style="245" customWidth="1"/>
    <col min="15336" max="15336" width="13" style="245" customWidth="1"/>
    <col min="15337" max="15345" width="9" style="245" hidden="1" customWidth="1"/>
    <col min="15346" max="15588" width="9" style="245"/>
    <col min="15589" max="15589" width="37.625" style="245" customWidth="1"/>
    <col min="15590" max="15590" width="16.625" style="245" customWidth="1"/>
    <col min="15591" max="15591" width="15.875" style="245" customWidth="1"/>
    <col min="15592" max="15592" width="13" style="245" customWidth="1"/>
    <col min="15593" max="15601" width="9" style="245" hidden="1" customWidth="1"/>
    <col min="15602" max="15844" width="9" style="245"/>
    <col min="15845" max="15845" width="37.625" style="245" customWidth="1"/>
    <col min="15846" max="15846" width="16.625" style="245" customWidth="1"/>
    <col min="15847" max="15847" width="15.875" style="245" customWidth="1"/>
    <col min="15848" max="15848" width="13" style="245" customWidth="1"/>
    <col min="15849" max="15857" width="9" style="245" hidden="1" customWidth="1"/>
    <col min="15858" max="16100" width="9" style="245"/>
    <col min="16101" max="16101" width="37.625" style="245" customWidth="1"/>
    <col min="16102" max="16102" width="16.625" style="245" customWidth="1"/>
    <col min="16103" max="16103" width="15.875" style="245" customWidth="1"/>
    <col min="16104" max="16104" width="13" style="245" customWidth="1"/>
    <col min="16105" max="16113" width="9" style="245" hidden="1" customWidth="1"/>
    <col min="16114" max="16384" width="9" style="245"/>
  </cols>
  <sheetData>
    <row r="1" customHeight="1" spans="1:2">
      <c r="A1" s="216" t="str">
        <f>目录!C16</f>
        <v>表十一</v>
      </c>
      <c r="B1" s="216"/>
    </row>
    <row r="2" ht="45" customHeight="1" spans="1:4">
      <c r="A2" s="246" t="s">
        <v>1219</v>
      </c>
      <c r="B2" s="246"/>
      <c r="C2" s="246"/>
      <c r="D2" s="246"/>
    </row>
    <row r="3" customHeight="1" spans="3:4">
      <c r="C3" s="247" t="s">
        <v>1220</v>
      </c>
      <c r="D3" s="247"/>
    </row>
    <row r="4" s="242" customFormat="1" ht="39.75" customHeight="1" spans="1:4">
      <c r="A4" s="221" t="s">
        <v>1221</v>
      </c>
      <c r="B4" s="221" t="s">
        <v>1124</v>
      </c>
      <c r="C4" s="221" t="s">
        <v>1125</v>
      </c>
      <c r="D4" s="221" t="s">
        <v>1222</v>
      </c>
    </row>
    <row r="5" ht="21.75" customHeight="1" spans="1:4">
      <c r="A5" s="248" t="s">
        <v>1223</v>
      </c>
      <c r="B5" s="249">
        <v>1417</v>
      </c>
      <c r="C5" s="249">
        <v>1500</v>
      </c>
      <c r="D5" s="250">
        <v>105.8</v>
      </c>
    </row>
    <row r="6" s="216" customFormat="1" ht="21.75" customHeight="1" spans="1:4">
      <c r="A6" s="251" t="s">
        <v>1224</v>
      </c>
      <c r="B6" s="252"/>
      <c r="C6" s="253"/>
      <c r="D6" s="250"/>
    </row>
    <row r="7" s="216" customFormat="1" ht="21.75" customHeight="1" spans="1:4">
      <c r="A7" s="251" t="s">
        <v>1225</v>
      </c>
      <c r="B7" s="252"/>
      <c r="C7" s="253"/>
      <c r="D7" s="250"/>
    </row>
    <row r="8" s="216" customFormat="1" ht="21.75" customHeight="1" spans="1:4">
      <c r="A8" s="251" t="s">
        <v>1226</v>
      </c>
      <c r="B8" s="252"/>
      <c r="C8" s="253"/>
      <c r="D8" s="250"/>
    </row>
    <row r="9" s="216" customFormat="1" ht="21.75" customHeight="1" spans="1:4">
      <c r="A9" s="251" t="s">
        <v>1227</v>
      </c>
      <c r="B9" s="252">
        <v>1043</v>
      </c>
      <c r="C9" s="253">
        <v>1200</v>
      </c>
      <c r="D9" s="250">
        <v>115</v>
      </c>
    </row>
    <row r="10" s="216" customFormat="1" ht="21.75" customHeight="1" spans="1:4">
      <c r="A10" s="251" t="s">
        <v>1228</v>
      </c>
      <c r="B10" s="252">
        <v>374</v>
      </c>
      <c r="C10" s="253">
        <v>300</v>
      </c>
      <c r="D10" s="250">
        <v>80.2</v>
      </c>
    </row>
    <row r="11" s="216" customFormat="1" ht="21.75" customHeight="1" spans="1:4">
      <c r="A11" s="251" t="s">
        <v>1229</v>
      </c>
      <c r="B11" s="252"/>
      <c r="C11" s="253"/>
      <c r="D11" s="250"/>
    </row>
    <row r="12" ht="24" customHeight="1" spans="1:4">
      <c r="A12" s="251" t="s">
        <v>1230</v>
      </c>
      <c r="B12" s="254"/>
      <c r="C12" s="255"/>
      <c r="D12" s="256"/>
    </row>
    <row r="13" ht="24" customHeight="1" spans="1:4">
      <c r="A13" s="257"/>
      <c r="B13" s="254"/>
      <c r="C13" s="255"/>
      <c r="D13" s="256"/>
    </row>
    <row r="14" ht="21.75" customHeight="1" spans="1:4">
      <c r="A14" s="258" t="s">
        <v>1231</v>
      </c>
      <c r="B14" s="259"/>
      <c r="C14" s="253"/>
      <c r="D14" s="250"/>
    </row>
    <row r="15" ht="21.75" customHeight="1" spans="1:4">
      <c r="A15" s="260" t="s">
        <v>1232</v>
      </c>
      <c r="B15" s="259">
        <v>1168</v>
      </c>
      <c r="C15" s="253">
        <v>8</v>
      </c>
      <c r="D15" s="250">
        <v>0.7</v>
      </c>
    </row>
    <row r="16" ht="21.75" customHeight="1" spans="1:4">
      <c r="A16" s="260" t="s">
        <v>1159</v>
      </c>
      <c r="B16" s="259">
        <v>24</v>
      </c>
      <c r="C16" s="253"/>
      <c r="D16" s="250"/>
    </row>
    <row r="17" ht="21.75" customHeight="1" spans="1:4">
      <c r="A17" s="260" t="s">
        <v>1233</v>
      </c>
      <c r="B17" s="259">
        <v>398</v>
      </c>
      <c r="C17" s="253">
        <v>1155</v>
      </c>
      <c r="D17" s="250"/>
    </row>
    <row r="18" ht="21.75" customHeight="1" spans="1:4">
      <c r="A18" s="260"/>
      <c r="B18" s="261"/>
      <c r="C18" s="255"/>
      <c r="D18" s="256"/>
    </row>
    <row r="19" ht="21.75" customHeight="1" spans="1:4">
      <c r="A19" s="262" t="s">
        <v>1234</v>
      </c>
      <c r="B19" s="263">
        <v>3007</v>
      </c>
      <c r="C19" s="263">
        <v>2663</v>
      </c>
      <c r="D19" s="250">
        <v>88.6</v>
      </c>
    </row>
    <row r="20" s="243" customFormat="1" ht="21.75" customHeight="1" spans="1:3">
      <c r="A20" s="245"/>
      <c r="B20" s="245"/>
      <c r="C20" s="216"/>
    </row>
    <row r="21" ht="21.75" customHeight="1" spans="1:3">
      <c r="A21" s="216"/>
      <c r="B21" s="216"/>
      <c r="C21" s="216"/>
    </row>
    <row r="22" s="216" customFormat="1" customHeight="1"/>
    <row r="23" s="244" customFormat="1" customHeight="1" spans="1:3">
      <c r="A23" s="245"/>
      <c r="B23" s="245"/>
      <c r="C23" s="245"/>
    </row>
    <row r="27" s="216" customFormat="1" customHeight="1" spans="1:3">
      <c r="A27" s="245"/>
      <c r="B27" s="245"/>
      <c r="C27" s="245"/>
    </row>
    <row r="31" customHeight="1" spans="1:3">
      <c r="A31" s="216"/>
      <c r="B31" s="216"/>
      <c r="C31" s="216"/>
    </row>
  </sheetData>
  <mergeCells count="2">
    <mergeCell ref="A2:D2"/>
    <mergeCell ref="C3:D3"/>
  </mergeCells>
  <printOptions horizontalCentered="1"/>
  <pageMargins left="0.707638888888889" right="0.707638888888889" top="0.747916666666667" bottom="0.747916666666667" header="0.313888888888889" footer="0.313888888888889"/>
  <pageSetup paperSize="9" fitToHeight="104" orientation="portrait"/>
  <headerFooter>
    <oddFooter>&amp;C第&amp;P页/共&amp;N页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6"/>
  <sheetViews>
    <sheetView workbookViewId="0">
      <pane xSplit="1" ySplit="4" topLeftCell="B17" activePane="bottomRight" state="frozen"/>
      <selection/>
      <selection pane="topRight"/>
      <selection pane="bottomLeft"/>
      <selection pane="bottomRight" activeCell="A2" sqref="A2:D2"/>
    </sheetView>
  </sheetViews>
  <sheetFormatPr defaultColWidth="9" defaultRowHeight="19.5" customHeight="1" outlineLevelCol="3"/>
  <cols>
    <col min="1" max="1" width="35" style="215" customWidth="1"/>
    <col min="2" max="2" width="16.5" style="215" customWidth="1"/>
    <col min="3" max="3" width="15.625" style="215" customWidth="1"/>
    <col min="4" max="4" width="11.375" style="215" customWidth="1"/>
    <col min="5" max="230" width="9" style="215"/>
    <col min="231" max="231" width="46.125" style="215" customWidth="1"/>
    <col min="232" max="232" width="16.5" style="215" customWidth="1"/>
    <col min="233" max="233" width="15.625" style="215" customWidth="1"/>
    <col min="234" max="234" width="12" style="215" customWidth="1"/>
    <col min="235" max="243" width="9" style="215" hidden="1" customWidth="1"/>
    <col min="244" max="245" width="9" style="215"/>
    <col min="246" max="246" width="10.5" style="215" customWidth="1"/>
    <col min="247" max="486" width="9" style="215"/>
    <col min="487" max="487" width="46.125" style="215" customWidth="1"/>
    <col min="488" max="488" width="16.5" style="215" customWidth="1"/>
    <col min="489" max="489" width="15.625" style="215" customWidth="1"/>
    <col min="490" max="490" width="12" style="215" customWidth="1"/>
    <col min="491" max="499" width="9" style="215" hidden="1" customWidth="1"/>
    <col min="500" max="501" width="9" style="215"/>
    <col min="502" max="502" width="10.5" style="215" customWidth="1"/>
    <col min="503" max="742" width="9" style="215"/>
    <col min="743" max="743" width="46.125" style="215" customWidth="1"/>
    <col min="744" max="744" width="16.5" style="215" customWidth="1"/>
    <col min="745" max="745" width="15.625" style="215" customWidth="1"/>
    <col min="746" max="746" width="12" style="215" customWidth="1"/>
    <col min="747" max="755" width="9" style="215" hidden="1" customWidth="1"/>
    <col min="756" max="757" width="9" style="215"/>
    <col min="758" max="758" width="10.5" style="215" customWidth="1"/>
    <col min="759" max="998" width="9" style="215"/>
    <col min="999" max="999" width="46.125" style="215" customWidth="1"/>
    <col min="1000" max="1000" width="16.5" style="215" customWidth="1"/>
    <col min="1001" max="1001" width="15.625" style="215" customWidth="1"/>
    <col min="1002" max="1002" width="12" style="215" customWidth="1"/>
    <col min="1003" max="1011" width="9" style="215" hidden="1" customWidth="1"/>
    <col min="1012" max="1013" width="9" style="215"/>
    <col min="1014" max="1014" width="10.5" style="215" customWidth="1"/>
    <col min="1015" max="1254" width="9" style="215"/>
    <col min="1255" max="1255" width="46.125" style="215" customWidth="1"/>
    <col min="1256" max="1256" width="16.5" style="215" customWidth="1"/>
    <col min="1257" max="1257" width="15.625" style="215" customWidth="1"/>
    <col min="1258" max="1258" width="12" style="215" customWidth="1"/>
    <col min="1259" max="1267" width="9" style="215" hidden="1" customWidth="1"/>
    <col min="1268" max="1269" width="9" style="215"/>
    <col min="1270" max="1270" width="10.5" style="215" customWidth="1"/>
    <col min="1271" max="1510" width="9" style="215"/>
    <col min="1511" max="1511" width="46.125" style="215" customWidth="1"/>
    <col min="1512" max="1512" width="16.5" style="215" customWidth="1"/>
    <col min="1513" max="1513" width="15.625" style="215" customWidth="1"/>
    <col min="1514" max="1514" width="12" style="215" customWidth="1"/>
    <col min="1515" max="1523" width="9" style="215" hidden="1" customWidth="1"/>
    <col min="1524" max="1525" width="9" style="215"/>
    <col min="1526" max="1526" width="10.5" style="215" customWidth="1"/>
    <col min="1527" max="1766" width="9" style="215"/>
    <col min="1767" max="1767" width="46.125" style="215" customWidth="1"/>
    <col min="1768" max="1768" width="16.5" style="215" customWidth="1"/>
    <col min="1769" max="1769" width="15.625" style="215" customWidth="1"/>
    <col min="1770" max="1770" width="12" style="215" customWidth="1"/>
    <col min="1771" max="1779" width="9" style="215" hidden="1" customWidth="1"/>
    <col min="1780" max="1781" width="9" style="215"/>
    <col min="1782" max="1782" width="10.5" style="215" customWidth="1"/>
    <col min="1783" max="2022" width="9" style="215"/>
    <col min="2023" max="2023" width="46.125" style="215" customWidth="1"/>
    <col min="2024" max="2024" width="16.5" style="215" customWidth="1"/>
    <col min="2025" max="2025" width="15.625" style="215" customWidth="1"/>
    <col min="2026" max="2026" width="12" style="215" customWidth="1"/>
    <col min="2027" max="2035" width="9" style="215" hidden="1" customWidth="1"/>
    <col min="2036" max="2037" width="9" style="215"/>
    <col min="2038" max="2038" width="10.5" style="215" customWidth="1"/>
    <col min="2039" max="2278" width="9" style="215"/>
    <col min="2279" max="2279" width="46.125" style="215" customWidth="1"/>
    <col min="2280" max="2280" width="16.5" style="215" customWidth="1"/>
    <col min="2281" max="2281" width="15.625" style="215" customWidth="1"/>
    <col min="2282" max="2282" width="12" style="215" customWidth="1"/>
    <col min="2283" max="2291" width="9" style="215" hidden="1" customWidth="1"/>
    <col min="2292" max="2293" width="9" style="215"/>
    <col min="2294" max="2294" width="10.5" style="215" customWidth="1"/>
    <col min="2295" max="2534" width="9" style="215"/>
    <col min="2535" max="2535" width="46.125" style="215" customWidth="1"/>
    <col min="2536" max="2536" width="16.5" style="215" customWidth="1"/>
    <col min="2537" max="2537" width="15.625" style="215" customWidth="1"/>
    <col min="2538" max="2538" width="12" style="215" customWidth="1"/>
    <col min="2539" max="2547" width="9" style="215" hidden="1" customWidth="1"/>
    <col min="2548" max="2549" width="9" style="215"/>
    <col min="2550" max="2550" width="10.5" style="215" customWidth="1"/>
    <col min="2551" max="2790" width="9" style="215"/>
    <col min="2791" max="2791" width="46.125" style="215" customWidth="1"/>
    <col min="2792" max="2792" width="16.5" style="215" customWidth="1"/>
    <col min="2793" max="2793" width="15.625" style="215" customWidth="1"/>
    <col min="2794" max="2794" width="12" style="215" customWidth="1"/>
    <col min="2795" max="2803" width="9" style="215" hidden="1" customWidth="1"/>
    <col min="2804" max="2805" width="9" style="215"/>
    <col min="2806" max="2806" width="10.5" style="215" customWidth="1"/>
    <col min="2807" max="3046" width="9" style="215"/>
    <col min="3047" max="3047" width="46.125" style="215" customWidth="1"/>
    <col min="3048" max="3048" width="16.5" style="215" customWidth="1"/>
    <col min="3049" max="3049" width="15.625" style="215" customWidth="1"/>
    <col min="3050" max="3050" width="12" style="215" customWidth="1"/>
    <col min="3051" max="3059" width="9" style="215" hidden="1" customWidth="1"/>
    <col min="3060" max="3061" width="9" style="215"/>
    <col min="3062" max="3062" width="10.5" style="215" customWidth="1"/>
    <col min="3063" max="3302" width="9" style="215"/>
    <col min="3303" max="3303" width="46.125" style="215" customWidth="1"/>
    <col min="3304" max="3304" width="16.5" style="215" customWidth="1"/>
    <col min="3305" max="3305" width="15.625" style="215" customWidth="1"/>
    <col min="3306" max="3306" width="12" style="215" customWidth="1"/>
    <col min="3307" max="3315" width="9" style="215" hidden="1" customWidth="1"/>
    <col min="3316" max="3317" width="9" style="215"/>
    <col min="3318" max="3318" width="10.5" style="215" customWidth="1"/>
    <col min="3319" max="3558" width="9" style="215"/>
    <col min="3559" max="3559" width="46.125" style="215" customWidth="1"/>
    <col min="3560" max="3560" width="16.5" style="215" customWidth="1"/>
    <col min="3561" max="3561" width="15.625" style="215" customWidth="1"/>
    <col min="3562" max="3562" width="12" style="215" customWidth="1"/>
    <col min="3563" max="3571" width="9" style="215" hidden="1" customWidth="1"/>
    <col min="3572" max="3573" width="9" style="215"/>
    <col min="3574" max="3574" width="10.5" style="215" customWidth="1"/>
    <col min="3575" max="3814" width="9" style="215"/>
    <col min="3815" max="3815" width="46.125" style="215" customWidth="1"/>
    <col min="3816" max="3816" width="16.5" style="215" customWidth="1"/>
    <col min="3817" max="3817" width="15.625" style="215" customWidth="1"/>
    <col min="3818" max="3818" width="12" style="215" customWidth="1"/>
    <col min="3819" max="3827" width="9" style="215" hidden="1" customWidth="1"/>
    <col min="3828" max="3829" width="9" style="215"/>
    <col min="3830" max="3830" width="10.5" style="215" customWidth="1"/>
    <col min="3831" max="4070" width="9" style="215"/>
    <col min="4071" max="4071" width="46.125" style="215" customWidth="1"/>
    <col min="4072" max="4072" width="16.5" style="215" customWidth="1"/>
    <col min="4073" max="4073" width="15.625" style="215" customWidth="1"/>
    <col min="4074" max="4074" width="12" style="215" customWidth="1"/>
    <col min="4075" max="4083" width="9" style="215" hidden="1" customWidth="1"/>
    <col min="4084" max="4085" width="9" style="215"/>
    <col min="4086" max="4086" width="10.5" style="215" customWidth="1"/>
    <col min="4087" max="4326" width="9" style="215"/>
    <col min="4327" max="4327" width="46.125" style="215" customWidth="1"/>
    <col min="4328" max="4328" width="16.5" style="215" customWidth="1"/>
    <col min="4329" max="4329" width="15.625" style="215" customWidth="1"/>
    <col min="4330" max="4330" width="12" style="215" customWidth="1"/>
    <col min="4331" max="4339" width="9" style="215" hidden="1" customWidth="1"/>
    <col min="4340" max="4341" width="9" style="215"/>
    <col min="4342" max="4342" width="10.5" style="215" customWidth="1"/>
    <col min="4343" max="4582" width="9" style="215"/>
    <col min="4583" max="4583" width="46.125" style="215" customWidth="1"/>
    <col min="4584" max="4584" width="16.5" style="215" customWidth="1"/>
    <col min="4585" max="4585" width="15.625" style="215" customWidth="1"/>
    <col min="4586" max="4586" width="12" style="215" customWidth="1"/>
    <col min="4587" max="4595" width="9" style="215" hidden="1" customWidth="1"/>
    <col min="4596" max="4597" width="9" style="215"/>
    <col min="4598" max="4598" width="10.5" style="215" customWidth="1"/>
    <col min="4599" max="4838" width="9" style="215"/>
    <col min="4839" max="4839" width="46.125" style="215" customWidth="1"/>
    <col min="4840" max="4840" width="16.5" style="215" customWidth="1"/>
    <col min="4841" max="4841" width="15.625" style="215" customWidth="1"/>
    <col min="4842" max="4842" width="12" style="215" customWidth="1"/>
    <col min="4843" max="4851" width="9" style="215" hidden="1" customWidth="1"/>
    <col min="4852" max="4853" width="9" style="215"/>
    <col min="4854" max="4854" width="10.5" style="215" customWidth="1"/>
    <col min="4855" max="5094" width="9" style="215"/>
    <col min="5095" max="5095" width="46.125" style="215" customWidth="1"/>
    <col min="5096" max="5096" width="16.5" style="215" customWidth="1"/>
    <col min="5097" max="5097" width="15.625" style="215" customWidth="1"/>
    <col min="5098" max="5098" width="12" style="215" customWidth="1"/>
    <col min="5099" max="5107" width="9" style="215" hidden="1" customWidth="1"/>
    <col min="5108" max="5109" width="9" style="215"/>
    <col min="5110" max="5110" width="10.5" style="215" customWidth="1"/>
    <col min="5111" max="5350" width="9" style="215"/>
    <col min="5351" max="5351" width="46.125" style="215" customWidth="1"/>
    <col min="5352" max="5352" width="16.5" style="215" customWidth="1"/>
    <col min="5353" max="5353" width="15.625" style="215" customWidth="1"/>
    <col min="5354" max="5354" width="12" style="215" customWidth="1"/>
    <col min="5355" max="5363" width="9" style="215" hidden="1" customWidth="1"/>
    <col min="5364" max="5365" width="9" style="215"/>
    <col min="5366" max="5366" width="10.5" style="215" customWidth="1"/>
    <col min="5367" max="5606" width="9" style="215"/>
    <col min="5607" max="5607" width="46.125" style="215" customWidth="1"/>
    <col min="5608" max="5608" width="16.5" style="215" customWidth="1"/>
    <col min="5609" max="5609" width="15.625" style="215" customWidth="1"/>
    <col min="5610" max="5610" width="12" style="215" customWidth="1"/>
    <col min="5611" max="5619" width="9" style="215" hidden="1" customWidth="1"/>
    <col min="5620" max="5621" width="9" style="215"/>
    <col min="5622" max="5622" width="10.5" style="215" customWidth="1"/>
    <col min="5623" max="5862" width="9" style="215"/>
    <col min="5863" max="5863" width="46.125" style="215" customWidth="1"/>
    <col min="5864" max="5864" width="16.5" style="215" customWidth="1"/>
    <col min="5865" max="5865" width="15.625" style="215" customWidth="1"/>
    <col min="5866" max="5866" width="12" style="215" customWidth="1"/>
    <col min="5867" max="5875" width="9" style="215" hidden="1" customWidth="1"/>
    <col min="5876" max="5877" width="9" style="215"/>
    <col min="5878" max="5878" width="10.5" style="215" customWidth="1"/>
    <col min="5879" max="6118" width="9" style="215"/>
    <col min="6119" max="6119" width="46.125" style="215" customWidth="1"/>
    <col min="6120" max="6120" width="16.5" style="215" customWidth="1"/>
    <col min="6121" max="6121" width="15.625" style="215" customWidth="1"/>
    <col min="6122" max="6122" width="12" style="215" customWidth="1"/>
    <col min="6123" max="6131" width="9" style="215" hidden="1" customWidth="1"/>
    <col min="6132" max="6133" width="9" style="215"/>
    <col min="6134" max="6134" width="10.5" style="215" customWidth="1"/>
    <col min="6135" max="6374" width="9" style="215"/>
    <col min="6375" max="6375" width="46.125" style="215" customWidth="1"/>
    <col min="6376" max="6376" width="16.5" style="215" customWidth="1"/>
    <col min="6377" max="6377" width="15.625" style="215" customWidth="1"/>
    <col min="6378" max="6378" width="12" style="215" customWidth="1"/>
    <col min="6379" max="6387" width="9" style="215" hidden="1" customWidth="1"/>
    <col min="6388" max="6389" width="9" style="215"/>
    <col min="6390" max="6390" width="10.5" style="215" customWidth="1"/>
    <col min="6391" max="6630" width="9" style="215"/>
    <col min="6631" max="6631" width="46.125" style="215" customWidth="1"/>
    <col min="6632" max="6632" width="16.5" style="215" customWidth="1"/>
    <col min="6633" max="6633" width="15.625" style="215" customWidth="1"/>
    <col min="6634" max="6634" width="12" style="215" customWidth="1"/>
    <col min="6635" max="6643" width="9" style="215" hidden="1" customWidth="1"/>
    <col min="6644" max="6645" width="9" style="215"/>
    <col min="6646" max="6646" width="10.5" style="215" customWidth="1"/>
    <col min="6647" max="6886" width="9" style="215"/>
    <col min="6887" max="6887" width="46.125" style="215" customWidth="1"/>
    <col min="6888" max="6888" width="16.5" style="215" customWidth="1"/>
    <col min="6889" max="6889" width="15.625" style="215" customWidth="1"/>
    <col min="6890" max="6890" width="12" style="215" customWidth="1"/>
    <col min="6891" max="6899" width="9" style="215" hidden="1" customWidth="1"/>
    <col min="6900" max="6901" width="9" style="215"/>
    <col min="6902" max="6902" width="10.5" style="215" customWidth="1"/>
    <col min="6903" max="7142" width="9" style="215"/>
    <col min="7143" max="7143" width="46.125" style="215" customWidth="1"/>
    <col min="7144" max="7144" width="16.5" style="215" customWidth="1"/>
    <col min="7145" max="7145" width="15.625" style="215" customWidth="1"/>
    <col min="7146" max="7146" width="12" style="215" customWidth="1"/>
    <col min="7147" max="7155" width="9" style="215" hidden="1" customWidth="1"/>
    <col min="7156" max="7157" width="9" style="215"/>
    <col min="7158" max="7158" width="10.5" style="215" customWidth="1"/>
    <col min="7159" max="7398" width="9" style="215"/>
    <col min="7399" max="7399" width="46.125" style="215" customWidth="1"/>
    <col min="7400" max="7400" width="16.5" style="215" customWidth="1"/>
    <col min="7401" max="7401" width="15.625" style="215" customWidth="1"/>
    <col min="7402" max="7402" width="12" style="215" customWidth="1"/>
    <col min="7403" max="7411" width="9" style="215" hidden="1" customWidth="1"/>
    <col min="7412" max="7413" width="9" style="215"/>
    <col min="7414" max="7414" width="10.5" style="215" customWidth="1"/>
    <col min="7415" max="7654" width="9" style="215"/>
    <col min="7655" max="7655" width="46.125" style="215" customWidth="1"/>
    <col min="7656" max="7656" width="16.5" style="215" customWidth="1"/>
    <col min="7657" max="7657" width="15.625" style="215" customWidth="1"/>
    <col min="7658" max="7658" width="12" style="215" customWidth="1"/>
    <col min="7659" max="7667" width="9" style="215" hidden="1" customWidth="1"/>
    <col min="7668" max="7669" width="9" style="215"/>
    <col min="7670" max="7670" width="10.5" style="215" customWidth="1"/>
    <col min="7671" max="7910" width="9" style="215"/>
    <col min="7911" max="7911" width="46.125" style="215" customWidth="1"/>
    <col min="7912" max="7912" width="16.5" style="215" customWidth="1"/>
    <col min="7913" max="7913" width="15.625" style="215" customWidth="1"/>
    <col min="7914" max="7914" width="12" style="215" customWidth="1"/>
    <col min="7915" max="7923" width="9" style="215" hidden="1" customWidth="1"/>
    <col min="7924" max="7925" width="9" style="215"/>
    <col min="7926" max="7926" width="10.5" style="215" customWidth="1"/>
    <col min="7927" max="8166" width="9" style="215"/>
    <col min="8167" max="8167" width="46.125" style="215" customWidth="1"/>
    <col min="8168" max="8168" width="16.5" style="215" customWidth="1"/>
    <col min="8169" max="8169" width="15.625" style="215" customWidth="1"/>
    <col min="8170" max="8170" width="12" style="215" customWidth="1"/>
    <col min="8171" max="8179" width="9" style="215" hidden="1" customWidth="1"/>
    <col min="8180" max="8181" width="9" style="215"/>
    <col min="8182" max="8182" width="10.5" style="215" customWidth="1"/>
    <col min="8183" max="8422" width="9" style="215"/>
    <col min="8423" max="8423" width="46.125" style="215" customWidth="1"/>
    <col min="8424" max="8424" width="16.5" style="215" customWidth="1"/>
    <col min="8425" max="8425" width="15.625" style="215" customWidth="1"/>
    <col min="8426" max="8426" width="12" style="215" customWidth="1"/>
    <col min="8427" max="8435" width="9" style="215" hidden="1" customWidth="1"/>
    <col min="8436" max="8437" width="9" style="215"/>
    <col min="8438" max="8438" width="10.5" style="215" customWidth="1"/>
    <col min="8439" max="8678" width="9" style="215"/>
    <col min="8679" max="8679" width="46.125" style="215" customWidth="1"/>
    <col min="8680" max="8680" width="16.5" style="215" customWidth="1"/>
    <col min="8681" max="8681" width="15.625" style="215" customWidth="1"/>
    <col min="8682" max="8682" width="12" style="215" customWidth="1"/>
    <col min="8683" max="8691" width="9" style="215" hidden="1" customWidth="1"/>
    <col min="8692" max="8693" width="9" style="215"/>
    <col min="8694" max="8694" width="10.5" style="215" customWidth="1"/>
    <col min="8695" max="8934" width="9" style="215"/>
    <col min="8935" max="8935" width="46.125" style="215" customWidth="1"/>
    <col min="8936" max="8936" width="16.5" style="215" customWidth="1"/>
    <col min="8937" max="8937" width="15.625" style="215" customWidth="1"/>
    <col min="8938" max="8938" width="12" style="215" customWidth="1"/>
    <col min="8939" max="8947" width="9" style="215" hidden="1" customWidth="1"/>
    <col min="8948" max="8949" width="9" style="215"/>
    <col min="8950" max="8950" width="10.5" style="215" customWidth="1"/>
    <col min="8951" max="9190" width="9" style="215"/>
    <col min="9191" max="9191" width="46.125" style="215" customWidth="1"/>
    <col min="9192" max="9192" width="16.5" style="215" customWidth="1"/>
    <col min="9193" max="9193" width="15.625" style="215" customWidth="1"/>
    <col min="9194" max="9194" width="12" style="215" customWidth="1"/>
    <col min="9195" max="9203" width="9" style="215" hidden="1" customWidth="1"/>
    <col min="9204" max="9205" width="9" style="215"/>
    <col min="9206" max="9206" width="10.5" style="215" customWidth="1"/>
    <col min="9207" max="9446" width="9" style="215"/>
    <col min="9447" max="9447" width="46.125" style="215" customWidth="1"/>
    <col min="9448" max="9448" width="16.5" style="215" customWidth="1"/>
    <col min="9449" max="9449" width="15.625" style="215" customWidth="1"/>
    <col min="9450" max="9450" width="12" style="215" customWidth="1"/>
    <col min="9451" max="9459" width="9" style="215" hidden="1" customWidth="1"/>
    <col min="9460" max="9461" width="9" style="215"/>
    <col min="9462" max="9462" width="10.5" style="215" customWidth="1"/>
    <col min="9463" max="9702" width="9" style="215"/>
    <col min="9703" max="9703" width="46.125" style="215" customWidth="1"/>
    <col min="9704" max="9704" width="16.5" style="215" customWidth="1"/>
    <col min="9705" max="9705" width="15.625" style="215" customWidth="1"/>
    <col min="9706" max="9706" width="12" style="215" customWidth="1"/>
    <col min="9707" max="9715" width="9" style="215" hidden="1" customWidth="1"/>
    <col min="9716" max="9717" width="9" style="215"/>
    <col min="9718" max="9718" width="10.5" style="215" customWidth="1"/>
    <col min="9719" max="9958" width="9" style="215"/>
    <col min="9959" max="9959" width="46.125" style="215" customWidth="1"/>
    <col min="9960" max="9960" width="16.5" style="215" customWidth="1"/>
    <col min="9961" max="9961" width="15.625" style="215" customWidth="1"/>
    <col min="9962" max="9962" width="12" style="215" customWidth="1"/>
    <col min="9963" max="9971" width="9" style="215" hidden="1" customWidth="1"/>
    <col min="9972" max="9973" width="9" style="215"/>
    <col min="9974" max="9974" width="10.5" style="215" customWidth="1"/>
    <col min="9975" max="10214" width="9" style="215"/>
    <col min="10215" max="10215" width="46.125" style="215" customWidth="1"/>
    <col min="10216" max="10216" width="16.5" style="215" customWidth="1"/>
    <col min="10217" max="10217" width="15.625" style="215" customWidth="1"/>
    <col min="10218" max="10218" width="12" style="215" customWidth="1"/>
    <col min="10219" max="10227" width="9" style="215" hidden="1" customWidth="1"/>
    <col min="10228" max="10229" width="9" style="215"/>
    <col min="10230" max="10230" width="10.5" style="215" customWidth="1"/>
    <col min="10231" max="10470" width="9" style="215"/>
    <col min="10471" max="10471" width="46.125" style="215" customWidth="1"/>
    <col min="10472" max="10472" width="16.5" style="215" customWidth="1"/>
    <col min="10473" max="10473" width="15.625" style="215" customWidth="1"/>
    <col min="10474" max="10474" width="12" style="215" customWidth="1"/>
    <col min="10475" max="10483" width="9" style="215" hidden="1" customWidth="1"/>
    <col min="10484" max="10485" width="9" style="215"/>
    <col min="10486" max="10486" width="10.5" style="215" customWidth="1"/>
    <col min="10487" max="10726" width="9" style="215"/>
    <col min="10727" max="10727" width="46.125" style="215" customWidth="1"/>
    <col min="10728" max="10728" width="16.5" style="215" customWidth="1"/>
    <col min="10729" max="10729" width="15.625" style="215" customWidth="1"/>
    <col min="10730" max="10730" width="12" style="215" customWidth="1"/>
    <col min="10731" max="10739" width="9" style="215" hidden="1" customWidth="1"/>
    <col min="10740" max="10741" width="9" style="215"/>
    <col min="10742" max="10742" width="10.5" style="215" customWidth="1"/>
    <col min="10743" max="10982" width="9" style="215"/>
    <col min="10983" max="10983" width="46.125" style="215" customWidth="1"/>
    <col min="10984" max="10984" width="16.5" style="215" customWidth="1"/>
    <col min="10985" max="10985" width="15.625" style="215" customWidth="1"/>
    <col min="10986" max="10986" width="12" style="215" customWidth="1"/>
    <col min="10987" max="10995" width="9" style="215" hidden="1" customWidth="1"/>
    <col min="10996" max="10997" width="9" style="215"/>
    <col min="10998" max="10998" width="10.5" style="215" customWidth="1"/>
    <col min="10999" max="11238" width="9" style="215"/>
    <col min="11239" max="11239" width="46.125" style="215" customWidth="1"/>
    <col min="11240" max="11240" width="16.5" style="215" customWidth="1"/>
    <col min="11241" max="11241" width="15.625" style="215" customWidth="1"/>
    <col min="11242" max="11242" width="12" style="215" customWidth="1"/>
    <col min="11243" max="11251" width="9" style="215" hidden="1" customWidth="1"/>
    <col min="11252" max="11253" width="9" style="215"/>
    <col min="11254" max="11254" width="10.5" style="215" customWidth="1"/>
    <col min="11255" max="11494" width="9" style="215"/>
    <col min="11495" max="11495" width="46.125" style="215" customWidth="1"/>
    <col min="11496" max="11496" width="16.5" style="215" customWidth="1"/>
    <col min="11497" max="11497" width="15.625" style="215" customWidth="1"/>
    <col min="11498" max="11498" width="12" style="215" customWidth="1"/>
    <col min="11499" max="11507" width="9" style="215" hidden="1" customWidth="1"/>
    <col min="11508" max="11509" width="9" style="215"/>
    <col min="11510" max="11510" width="10.5" style="215" customWidth="1"/>
    <col min="11511" max="11750" width="9" style="215"/>
    <col min="11751" max="11751" width="46.125" style="215" customWidth="1"/>
    <col min="11752" max="11752" width="16.5" style="215" customWidth="1"/>
    <col min="11753" max="11753" width="15.625" style="215" customWidth="1"/>
    <col min="11754" max="11754" width="12" style="215" customWidth="1"/>
    <col min="11755" max="11763" width="9" style="215" hidden="1" customWidth="1"/>
    <col min="11764" max="11765" width="9" style="215"/>
    <col min="11766" max="11766" width="10.5" style="215" customWidth="1"/>
    <col min="11767" max="12006" width="9" style="215"/>
    <col min="12007" max="12007" width="46.125" style="215" customWidth="1"/>
    <col min="12008" max="12008" width="16.5" style="215" customWidth="1"/>
    <col min="12009" max="12009" width="15.625" style="215" customWidth="1"/>
    <col min="12010" max="12010" width="12" style="215" customWidth="1"/>
    <col min="12011" max="12019" width="9" style="215" hidden="1" customWidth="1"/>
    <col min="12020" max="12021" width="9" style="215"/>
    <col min="12022" max="12022" width="10.5" style="215" customWidth="1"/>
    <col min="12023" max="12262" width="9" style="215"/>
    <col min="12263" max="12263" width="46.125" style="215" customWidth="1"/>
    <col min="12264" max="12264" width="16.5" style="215" customWidth="1"/>
    <col min="12265" max="12265" width="15.625" style="215" customWidth="1"/>
    <col min="12266" max="12266" width="12" style="215" customWidth="1"/>
    <col min="12267" max="12275" width="9" style="215" hidden="1" customWidth="1"/>
    <col min="12276" max="12277" width="9" style="215"/>
    <col min="12278" max="12278" width="10.5" style="215" customWidth="1"/>
    <col min="12279" max="12518" width="9" style="215"/>
    <col min="12519" max="12519" width="46.125" style="215" customWidth="1"/>
    <col min="12520" max="12520" width="16.5" style="215" customWidth="1"/>
    <col min="12521" max="12521" width="15.625" style="215" customWidth="1"/>
    <col min="12522" max="12522" width="12" style="215" customWidth="1"/>
    <col min="12523" max="12531" width="9" style="215" hidden="1" customWidth="1"/>
    <col min="12532" max="12533" width="9" style="215"/>
    <col min="12534" max="12534" width="10.5" style="215" customWidth="1"/>
    <col min="12535" max="12774" width="9" style="215"/>
    <col min="12775" max="12775" width="46.125" style="215" customWidth="1"/>
    <col min="12776" max="12776" width="16.5" style="215" customWidth="1"/>
    <col min="12777" max="12777" width="15.625" style="215" customWidth="1"/>
    <col min="12778" max="12778" width="12" style="215" customWidth="1"/>
    <col min="12779" max="12787" width="9" style="215" hidden="1" customWidth="1"/>
    <col min="12788" max="12789" width="9" style="215"/>
    <col min="12790" max="12790" width="10.5" style="215" customWidth="1"/>
    <col min="12791" max="13030" width="9" style="215"/>
    <col min="13031" max="13031" width="46.125" style="215" customWidth="1"/>
    <col min="13032" max="13032" width="16.5" style="215" customWidth="1"/>
    <col min="13033" max="13033" width="15.625" style="215" customWidth="1"/>
    <col min="13034" max="13034" width="12" style="215" customWidth="1"/>
    <col min="13035" max="13043" width="9" style="215" hidden="1" customWidth="1"/>
    <col min="13044" max="13045" width="9" style="215"/>
    <col min="13046" max="13046" width="10.5" style="215" customWidth="1"/>
    <col min="13047" max="13286" width="9" style="215"/>
    <col min="13287" max="13287" width="46.125" style="215" customWidth="1"/>
    <col min="13288" max="13288" width="16.5" style="215" customWidth="1"/>
    <col min="13289" max="13289" width="15.625" style="215" customWidth="1"/>
    <col min="13290" max="13290" width="12" style="215" customWidth="1"/>
    <col min="13291" max="13299" width="9" style="215" hidden="1" customWidth="1"/>
    <col min="13300" max="13301" width="9" style="215"/>
    <col min="13302" max="13302" width="10.5" style="215" customWidth="1"/>
    <col min="13303" max="13542" width="9" style="215"/>
    <col min="13543" max="13543" width="46.125" style="215" customWidth="1"/>
    <col min="13544" max="13544" width="16.5" style="215" customWidth="1"/>
    <col min="13545" max="13545" width="15.625" style="215" customWidth="1"/>
    <col min="13546" max="13546" width="12" style="215" customWidth="1"/>
    <col min="13547" max="13555" width="9" style="215" hidden="1" customWidth="1"/>
    <col min="13556" max="13557" width="9" style="215"/>
    <col min="13558" max="13558" width="10.5" style="215" customWidth="1"/>
    <col min="13559" max="13798" width="9" style="215"/>
    <col min="13799" max="13799" width="46.125" style="215" customWidth="1"/>
    <col min="13800" max="13800" width="16.5" style="215" customWidth="1"/>
    <col min="13801" max="13801" width="15.625" style="215" customWidth="1"/>
    <col min="13802" max="13802" width="12" style="215" customWidth="1"/>
    <col min="13803" max="13811" width="9" style="215" hidden="1" customWidth="1"/>
    <col min="13812" max="13813" width="9" style="215"/>
    <col min="13814" max="13814" width="10.5" style="215" customWidth="1"/>
    <col min="13815" max="14054" width="9" style="215"/>
    <col min="14055" max="14055" width="46.125" style="215" customWidth="1"/>
    <col min="14056" max="14056" width="16.5" style="215" customWidth="1"/>
    <col min="14057" max="14057" width="15.625" style="215" customWidth="1"/>
    <col min="14058" max="14058" width="12" style="215" customWidth="1"/>
    <col min="14059" max="14067" width="9" style="215" hidden="1" customWidth="1"/>
    <col min="14068" max="14069" width="9" style="215"/>
    <col min="14070" max="14070" width="10.5" style="215" customWidth="1"/>
    <col min="14071" max="14310" width="9" style="215"/>
    <col min="14311" max="14311" width="46.125" style="215" customWidth="1"/>
    <col min="14312" max="14312" width="16.5" style="215" customWidth="1"/>
    <col min="14313" max="14313" width="15.625" style="215" customWidth="1"/>
    <col min="14314" max="14314" width="12" style="215" customWidth="1"/>
    <col min="14315" max="14323" width="9" style="215" hidden="1" customWidth="1"/>
    <col min="14324" max="14325" width="9" style="215"/>
    <col min="14326" max="14326" width="10.5" style="215" customWidth="1"/>
    <col min="14327" max="14566" width="9" style="215"/>
    <col min="14567" max="14567" width="46.125" style="215" customWidth="1"/>
    <col min="14568" max="14568" width="16.5" style="215" customWidth="1"/>
    <col min="14569" max="14569" width="15.625" style="215" customWidth="1"/>
    <col min="14570" max="14570" width="12" style="215" customWidth="1"/>
    <col min="14571" max="14579" width="9" style="215" hidden="1" customWidth="1"/>
    <col min="14580" max="14581" width="9" style="215"/>
    <col min="14582" max="14582" width="10.5" style="215" customWidth="1"/>
    <col min="14583" max="14822" width="9" style="215"/>
    <col min="14823" max="14823" width="46.125" style="215" customWidth="1"/>
    <col min="14824" max="14824" width="16.5" style="215" customWidth="1"/>
    <col min="14825" max="14825" width="15.625" style="215" customWidth="1"/>
    <col min="14826" max="14826" width="12" style="215" customWidth="1"/>
    <col min="14827" max="14835" width="9" style="215" hidden="1" customWidth="1"/>
    <col min="14836" max="14837" width="9" style="215"/>
    <col min="14838" max="14838" width="10.5" style="215" customWidth="1"/>
    <col min="14839" max="15078" width="9" style="215"/>
    <col min="15079" max="15079" width="46.125" style="215" customWidth="1"/>
    <col min="15080" max="15080" width="16.5" style="215" customWidth="1"/>
    <col min="15081" max="15081" width="15.625" style="215" customWidth="1"/>
    <col min="15082" max="15082" width="12" style="215" customWidth="1"/>
    <col min="15083" max="15091" width="9" style="215" hidden="1" customWidth="1"/>
    <col min="15092" max="15093" width="9" style="215"/>
    <col min="15094" max="15094" width="10.5" style="215" customWidth="1"/>
    <col min="15095" max="15334" width="9" style="215"/>
    <col min="15335" max="15335" width="46.125" style="215" customWidth="1"/>
    <col min="15336" max="15336" width="16.5" style="215" customWidth="1"/>
    <col min="15337" max="15337" width="15.625" style="215" customWidth="1"/>
    <col min="15338" max="15338" width="12" style="215" customWidth="1"/>
    <col min="15339" max="15347" width="9" style="215" hidden="1" customWidth="1"/>
    <col min="15348" max="15349" width="9" style="215"/>
    <col min="15350" max="15350" width="10.5" style="215" customWidth="1"/>
    <col min="15351" max="15590" width="9" style="215"/>
    <col min="15591" max="15591" width="46.125" style="215" customWidth="1"/>
    <col min="15592" max="15592" width="16.5" style="215" customWidth="1"/>
    <col min="15593" max="15593" width="15.625" style="215" customWidth="1"/>
    <col min="15594" max="15594" width="12" style="215" customWidth="1"/>
    <col min="15595" max="15603" width="9" style="215" hidden="1" customWidth="1"/>
    <col min="15604" max="15605" width="9" style="215"/>
    <col min="15606" max="15606" width="10.5" style="215" customWidth="1"/>
    <col min="15607" max="15846" width="9" style="215"/>
    <col min="15847" max="15847" width="46.125" style="215" customWidth="1"/>
    <col min="15848" max="15848" width="16.5" style="215" customWidth="1"/>
    <col min="15849" max="15849" width="15.625" style="215" customWidth="1"/>
    <col min="15850" max="15850" width="12" style="215" customWidth="1"/>
    <col min="15851" max="15859" width="9" style="215" hidden="1" customWidth="1"/>
    <col min="15860" max="15861" width="9" style="215"/>
    <col min="15862" max="15862" width="10.5" style="215" customWidth="1"/>
    <col min="15863" max="16102" width="9" style="215"/>
    <col min="16103" max="16103" width="46.125" style="215" customWidth="1"/>
    <col min="16104" max="16104" width="16.5" style="215" customWidth="1"/>
    <col min="16105" max="16105" width="15.625" style="215" customWidth="1"/>
    <col min="16106" max="16106" width="12" style="215" customWidth="1"/>
    <col min="16107" max="16115" width="9" style="215" hidden="1" customWidth="1"/>
    <col min="16116" max="16117" width="9" style="215"/>
    <col min="16118" max="16118" width="10.5" style="215" customWidth="1"/>
    <col min="16119" max="16384" width="9" style="215"/>
  </cols>
  <sheetData>
    <row r="1" customHeight="1" spans="1:1">
      <c r="A1" s="216" t="str">
        <f>目录!C17</f>
        <v>表十二</v>
      </c>
    </row>
    <row r="2" ht="45" customHeight="1" spans="1:4">
      <c r="A2" s="217" t="s">
        <v>1235</v>
      </c>
      <c r="B2" s="217"/>
      <c r="C2" s="217"/>
      <c r="D2" s="217"/>
    </row>
    <row r="3" customHeight="1" spans="1:3">
      <c r="A3" s="218"/>
      <c r="B3" s="218"/>
      <c r="C3" s="219" t="s">
        <v>29</v>
      </c>
    </row>
    <row r="4" ht="45" customHeight="1" spans="1:4">
      <c r="A4" s="220" t="s">
        <v>1164</v>
      </c>
      <c r="B4" s="220" t="s">
        <v>1124</v>
      </c>
      <c r="C4" s="220" t="s">
        <v>1125</v>
      </c>
      <c r="D4" s="221" t="s">
        <v>1236</v>
      </c>
    </row>
    <row r="5" ht="30.75" customHeight="1" spans="1:4">
      <c r="A5" s="222" t="s">
        <v>1237</v>
      </c>
      <c r="B5" s="223">
        <v>1852</v>
      </c>
      <c r="C5" s="223">
        <v>2393</v>
      </c>
      <c r="D5" s="224">
        <v>129.2</v>
      </c>
    </row>
    <row r="6" s="212" customFormat="1" ht="30.75" customHeight="1" spans="1:4">
      <c r="A6" s="225" t="s">
        <v>1238</v>
      </c>
      <c r="B6" s="226">
        <v>5</v>
      </c>
      <c r="C6" s="227">
        <v>5</v>
      </c>
      <c r="D6" s="224">
        <v>100</v>
      </c>
    </row>
    <row r="7" s="212" customFormat="1" ht="30.75" customHeight="1" spans="1:4">
      <c r="A7" s="228" t="s">
        <v>1239</v>
      </c>
      <c r="B7" s="226">
        <v>5</v>
      </c>
      <c r="C7" s="227"/>
      <c r="D7" s="224"/>
    </row>
    <row r="8" s="212" customFormat="1" ht="30.75" customHeight="1" spans="1:4">
      <c r="A8" s="228" t="s">
        <v>1240</v>
      </c>
      <c r="B8" s="226"/>
      <c r="C8" s="227">
        <v>5</v>
      </c>
      <c r="D8" s="224"/>
    </row>
    <row r="9" s="212" customFormat="1" ht="30.75" customHeight="1" spans="1:4">
      <c r="A9" s="229" t="s">
        <v>1241</v>
      </c>
      <c r="B9" s="226">
        <v>3</v>
      </c>
      <c r="C9" s="227">
        <v>3</v>
      </c>
      <c r="D9" s="224">
        <v>100</v>
      </c>
    </row>
    <row r="10" s="212" customFormat="1" ht="30.75" customHeight="1" spans="1:4">
      <c r="A10" s="228" t="s">
        <v>1242</v>
      </c>
      <c r="B10" s="226">
        <v>3</v>
      </c>
      <c r="C10" s="227">
        <v>3</v>
      </c>
      <c r="D10" s="224">
        <v>100</v>
      </c>
    </row>
    <row r="11" s="212" customFormat="1" ht="30.75" customHeight="1" spans="1:4">
      <c r="A11" s="228" t="s">
        <v>1243</v>
      </c>
      <c r="B11" s="226"/>
      <c r="C11" s="227"/>
      <c r="D11" s="224"/>
    </row>
    <row r="12" s="212" customFormat="1" ht="30.75" customHeight="1" spans="1:4">
      <c r="A12" s="229" t="s">
        <v>1244</v>
      </c>
      <c r="B12" s="226">
        <v>1245</v>
      </c>
      <c r="C12" s="227">
        <v>2115</v>
      </c>
      <c r="D12" s="224">
        <v>169.9</v>
      </c>
    </row>
    <row r="13" s="212" customFormat="1" ht="30.75" customHeight="1" spans="1:4">
      <c r="A13" s="228" t="s">
        <v>1245</v>
      </c>
      <c r="B13" s="226"/>
      <c r="C13" s="227">
        <v>515</v>
      </c>
      <c r="D13" s="224"/>
    </row>
    <row r="14" s="212" customFormat="1" ht="30.75" customHeight="1" spans="1:4">
      <c r="A14" s="228" t="s">
        <v>1246</v>
      </c>
      <c r="B14" s="226"/>
      <c r="C14" s="227"/>
      <c r="D14" s="224"/>
    </row>
    <row r="15" s="212" customFormat="1" ht="30.75" customHeight="1" spans="1:4">
      <c r="A15" s="228" t="s">
        <v>1247</v>
      </c>
      <c r="B15" s="226"/>
      <c r="C15" s="227"/>
      <c r="D15" s="224"/>
    </row>
    <row r="16" s="212" customFormat="1" ht="30.75" customHeight="1" spans="1:4">
      <c r="A16" s="228" t="s">
        <v>1248</v>
      </c>
      <c r="B16" s="226">
        <v>968</v>
      </c>
      <c r="C16" s="227">
        <v>1181</v>
      </c>
      <c r="D16" s="224">
        <v>122</v>
      </c>
    </row>
    <row r="17" s="212" customFormat="1" ht="30.75" customHeight="1" spans="1:4">
      <c r="A17" s="228" t="s">
        <v>1249</v>
      </c>
      <c r="B17" s="226">
        <v>277</v>
      </c>
      <c r="C17" s="227">
        <v>419</v>
      </c>
      <c r="D17" s="224">
        <v>151.3</v>
      </c>
    </row>
    <row r="18" s="212" customFormat="1" ht="30.75" customHeight="1" spans="1:4">
      <c r="A18" s="228" t="s">
        <v>1250</v>
      </c>
      <c r="B18" s="226"/>
      <c r="C18" s="227"/>
      <c r="D18" s="224"/>
    </row>
    <row r="19" s="212" customFormat="1" ht="30.75" customHeight="1" spans="1:4">
      <c r="A19" s="228" t="s">
        <v>1251</v>
      </c>
      <c r="B19" s="226"/>
      <c r="C19" s="227"/>
      <c r="D19" s="224"/>
    </row>
    <row r="20" s="212" customFormat="1" ht="30.75" customHeight="1" spans="1:4">
      <c r="A20" s="229" t="s">
        <v>1252</v>
      </c>
      <c r="B20" s="226"/>
      <c r="C20" s="227"/>
      <c r="D20" s="224"/>
    </row>
    <row r="21" s="212" customFormat="1" ht="30.75" customHeight="1" spans="1:4">
      <c r="A21" s="230" t="s">
        <v>1253</v>
      </c>
      <c r="B21" s="226"/>
      <c r="C21" s="227"/>
      <c r="D21" s="224"/>
    </row>
    <row r="22" s="212" customFormat="1" ht="30.75" customHeight="1" spans="1:4">
      <c r="A22" s="230" t="s">
        <v>1254</v>
      </c>
      <c r="B22" s="226"/>
      <c r="C22" s="227"/>
      <c r="D22" s="231"/>
    </row>
    <row r="23" s="212" customFormat="1" ht="30.75" customHeight="1" spans="1:4">
      <c r="A23" s="229" t="s">
        <v>1255</v>
      </c>
      <c r="B23" s="226">
        <v>290</v>
      </c>
      <c r="C23" s="227">
        <v>23</v>
      </c>
      <c r="D23" s="224">
        <v>7.9</v>
      </c>
    </row>
    <row r="24" s="212" customFormat="1" ht="30.75" customHeight="1" spans="1:4">
      <c r="A24" s="230" t="s">
        <v>1256</v>
      </c>
      <c r="B24" s="226">
        <v>290</v>
      </c>
      <c r="C24" s="227">
        <v>23</v>
      </c>
      <c r="D24" s="224">
        <v>7.9</v>
      </c>
    </row>
    <row r="25" s="212" customFormat="1" ht="30.75" customHeight="1" spans="1:4">
      <c r="A25" s="229" t="s">
        <v>1118</v>
      </c>
      <c r="B25" s="226">
        <v>285</v>
      </c>
      <c r="C25" s="232">
        <v>226</v>
      </c>
      <c r="D25" s="224">
        <v>79.3</v>
      </c>
    </row>
    <row r="26" ht="30.75" customHeight="1" spans="1:4">
      <c r="A26" s="230" t="s">
        <v>1257</v>
      </c>
      <c r="B26" s="226"/>
      <c r="C26" s="232"/>
      <c r="D26" s="224"/>
    </row>
    <row r="27" ht="30.75" customHeight="1" spans="1:4">
      <c r="A27" s="233" t="s">
        <v>1258</v>
      </c>
      <c r="B27" s="226"/>
      <c r="C27" s="232"/>
      <c r="D27" s="224"/>
    </row>
    <row r="28" ht="30.75" customHeight="1" spans="1:4">
      <c r="A28" s="230" t="s">
        <v>1259</v>
      </c>
      <c r="B28" s="226">
        <v>285</v>
      </c>
      <c r="C28" s="232">
        <v>226</v>
      </c>
      <c r="D28" s="224">
        <v>79.3</v>
      </c>
    </row>
    <row r="29" ht="30.75" customHeight="1" spans="1:4">
      <c r="A29" s="234" t="s">
        <v>1260</v>
      </c>
      <c r="B29" s="226">
        <v>24</v>
      </c>
      <c r="C29" s="232">
        <v>21</v>
      </c>
      <c r="D29" s="224">
        <v>87.5</v>
      </c>
    </row>
    <row r="30" ht="30.75" customHeight="1" spans="1:4">
      <c r="A30" s="235" t="s">
        <v>1261</v>
      </c>
      <c r="B30" s="226">
        <v>24</v>
      </c>
      <c r="C30" s="232">
        <v>21</v>
      </c>
      <c r="D30" s="224">
        <v>87.5</v>
      </c>
    </row>
    <row r="31" ht="30.75" customHeight="1" spans="1:4">
      <c r="A31" s="236" t="s">
        <v>1262</v>
      </c>
      <c r="B31" s="226"/>
      <c r="C31" s="227"/>
      <c r="D31" s="224"/>
    </row>
    <row r="32" ht="30.75" customHeight="1" spans="1:4">
      <c r="A32" s="236"/>
      <c r="B32" s="226"/>
      <c r="C32" s="227"/>
      <c r="D32" s="224"/>
    </row>
    <row r="33" ht="30.75" customHeight="1" spans="1:4">
      <c r="A33" s="237" t="s">
        <v>1263</v>
      </c>
      <c r="B33" s="226"/>
      <c r="C33" s="227">
        <v>270</v>
      </c>
      <c r="D33" s="224"/>
    </row>
    <row r="34" ht="30.75" customHeight="1" spans="1:4">
      <c r="A34" s="238" t="s">
        <v>1264</v>
      </c>
      <c r="B34" s="226"/>
      <c r="C34" s="227"/>
      <c r="D34" s="224"/>
    </row>
    <row r="35" ht="30.75" customHeight="1" spans="1:4">
      <c r="A35" s="229" t="s">
        <v>1265</v>
      </c>
      <c r="B35" s="226"/>
      <c r="C35" s="227"/>
      <c r="D35" s="224"/>
    </row>
    <row r="36" ht="30.75" customHeight="1" spans="1:4">
      <c r="A36" s="229" t="s">
        <v>1266</v>
      </c>
      <c r="B36" s="226">
        <v>1155</v>
      </c>
      <c r="C36" s="227"/>
      <c r="D36" s="224"/>
    </row>
    <row r="37" ht="30.75" customHeight="1" spans="1:4">
      <c r="A37" s="228"/>
      <c r="B37" s="228"/>
      <c r="C37" s="227"/>
      <c r="D37" s="231"/>
    </row>
    <row r="38" s="213" customFormat="1" ht="21.75" customHeight="1" spans="1:4">
      <c r="A38" s="239" t="s">
        <v>1267</v>
      </c>
      <c r="B38" s="226">
        <v>3007</v>
      </c>
      <c r="C38" s="226">
        <v>2663</v>
      </c>
      <c r="D38" s="224">
        <v>88.6</v>
      </c>
    </row>
    <row r="39" ht="21.75" customHeight="1" spans="1:4">
      <c r="A39" s="212"/>
      <c r="B39" s="212"/>
      <c r="C39" s="240"/>
      <c r="D39" s="213"/>
    </row>
    <row r="40" s="212" customFormat="1" customHeight="1" spans="1:4">
      <c r="A40" s="215"/>
      <c r="B40" s="215"/>
      <c r="C40" s="241"/>
      <c r="D40" s="215"/>
    </row>
    <row r="41" s="214" customFormat="1" customHeight="1" spans="1:4">
      <c r="A41" s="215"/>
      <c r="B41" s="215"/>
      <c r="C41" s="215"/>
      <c r="D41" s="212"/>
    </row>
    <row r="42" customHeight="1" spans="4:4">
      <c r="D42" s="214"/>
    </row>
    <row r="45" s="212" customFormat="1" customHeight="1" spans="1:4">
      <c r="A45" s="215"/>
      <c r="B45" s="215"/>
      <c r="C45" s="215"/>
      <c r="D45" s="215"/>
    </row>
    <row r="46" customHeight="1" spans="4:4">
      <c r="D46" s="212"/>
    </row>
  </sheetData>
  <autoFilter ref="A4:D38">
    <extLst/>
  </autoFilter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9" fitToHeight="2" orientation="portrait"/>
  <headerFooter>
    <oddFooter>&amp;C第&amp;P页/共&amp;N页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2"/>
  <sheetViews>
    <sheetView showZeros="0" workbookViewId="0">
      <pane xSplit="2" ySplit="4" topLeftCell="C20" activePane="bottomRight" state="frozen"/>
      <selection/>
      <selection pane="topRight"/>
      <selection pane="bottomLeft"/>
      <selection pane="bottomRight" activeCell="A2" sqref="A2:E2"/>
    </sheetView>
  </sheetViews>
  <sheetFormatPr defaultColWidth="9" defaultRowHeight="14.25" outlineLevelCol="4"/>
  <cols>
    <col min="1" max="1" width="8.75" style="185" customWidth="1"/>
    <col min="2" max="2" width="29.5" style="185" customWidth="1"/>
    <col min="3" max="3" width="15.375" style="186" customWidth="1"/>
    <col min="4" max="4" width="13" style="186" customWidth="1"/>
    <col min="5" max="5" width="13.75" style="186" customWidth="1"/>
    <col min="6" max="207" width="9" style="188"/>
    <col min="208" max="208" width="8.75" style="188" customWidth="1"/>
    <col min="209" max="209" width="34.875" style="188" customWidth="1"/>
    <col min="210" max="210" width="12.75" style="188" customWidth="1"/>
    <col min="211" max="211" width="12.375" style="188" customWidth="1"/>
    <col min="212" max="212" width="13.5" style="188" customWidth="1"/>
    <col min="213" max="213" width="9.625" style="188" customWidth="1"/>
    <col min="214" max="214" width="12.125" style="188" customWidth="1"/>
    <col min="215" max="230" width="9" style="188" hidden="1" customWidth="1"/>
    <col min="231" max="463" width="9" style="188"/>
    <col min="464" max="464" width="8.75" style="188" customWidth="1"/>
    <col min="465" max="465" width="34.875" style="188" customWidth="1"/>
    <col min="466" max="466" width="12.75" style="188" customWidth="1"/>
    <col min="467" max="467" width="12.375" style="188" customWidth="1"/>
    <col min="468" max="468" width="13.5" style="188" customWidth="1"/>
    <col min="469" max="469" width="9.625" style="188" customWidth="1"/>
    <col min="470" max="470" width="12.125" style="188" customWidth="1"/>
    <col min="471" max="486" width="9" style="188" hidden="1" customWidth="1"/>
    <col min="487" max="719" width="9" style="188"/>
    <col min="720" max="720" width="8.75" style="188" customWidth="1"/>
    <col min="721" max="721" width="34.875" style="188" customWidth="1"/>
    <col min="722" max="722" width="12.75" style="188" customWidth="1"/>
    <col min="723" max="723" width="12.375" style="188" customWidth="1"/>
    <col min="724" max="724" width="13.5" style="188" customWidth="1"/>
    <col min="725" max="725" width="9.625" style="188" customWidth="1"/>
    <col min="726" max="726" width="12.125" style="188" customWidth="1"/>
    <col min="727" max="742" width="9" style="188" hidden="1" customWidth="1"/>
    <col min="743" max="975" width="9" style="188"/>
    <col min="976" max="976" width="8.75" style="188" customWidth="1"/>
    <col min="977" max="977" width="34.875" style="188" customWidth="1"/>
    <col min="978" max="978" width="12.75" style="188" customWidth="1"/>
    <col min="979" max="979" width="12.375" style="188" customWidth="1"/>
    <col min="980" max="980" width="13.5" style="188" customWidth="1"/>
    <col min="981" max="981" width="9.625" style="188" customWidth="1"/>
    <col min="982" max="982" width="12.125" style="188" customWidth="1"/>
    <col min="983" max="998" width="9" style="188" hidden="1" customWidth="1"/>
    <col min="999" max="1231" width="9" style="188"/>
    <col min="1232" max="1232" width="8.75" style="188" customWidth="1"/>
    <col min="1233" max="1233" width="34.875" style="188" customWidth="1"/>
    <col min="1234" max="1234" width="12.75" style="188" customWidth="1"/>
    <col min="1235" max="1235" width="12.375" style="188" customWidth="1"/>
    <col min="1236" max="1236" width="13.5" style="188" customWidth="1"/>
    <col min="1237" max="1237" width="9.625" style="188" customWidth="1"/>
    <col min="1238" max="1238" width="12.125" style="188" customWidth="1"/>
    <col min="1239" max="1254" width="9" style="188" hidden="1" customWidth="1"/>
    <col min="1255" max="1487" width="9" style="188"/>
    <col min="1488" max="1488" width="8.75" style="188" customWidth="1"/>
    <col min="1489" max="1489" width="34.875" style="188" customWidth="1"/>
    <col min="1490" max="1490" width="12.75" style="188" customWidth="1"/>
    <col min="1491" max="1491" width="12.375" style="188" customWidth="1"/>
    <col min="1492" max="1492" width="13.5" style="188" customWidth="1"/>
    <col min="1493" max="1493" width="9.625" style="188" customWidth="1"/>
    <col min="1494" max="1494" width="12.125" style="188" customWidth="1"/>
    <col min="1495" max="1510" width="9" style="188" hidden="1" customWidth="1"/>
    <col min="1511" max="1743" width="9" style="188"/>
    <col min="1744" max="1744" width="8.75" style="188" customWidth="1"/>
    <col min="1745" max="1745" width="34.875" style="188" customWidth="1"/>
    <col min="1746" max="1746" width="12.75" style="188" customWidth="1"/>
    <col min="1747" max="1747" width="12.375" style="188" customWidth="1"/>
    <col min="1748" max="1748" width="13.5" style="188" customWidth="1"/>
    <col min="1749" max="1749" width="9.625" style="188" customWidth="1"/>
    <col min="1750" max="1750" width="12.125" style="188" customWidth="1"/>
    <col min="1751" max="1766" width="9" style="188" hidden="1" customWidth="1"/>
    <col min="1767" max="1999" width="9" style="188"/>
    <col min="2000" max="2000" width="8.75" style="188" customWidth="1"/>
    <col min="2001" max="2001" width="34.875" style="188" customWidth="1"/>
    <col min="2002" max="2002" width="12.75" style="188" customWidth="1"/>
    <col min="2003" max="2003" width="12.375" style="188" customWidth="1"/>
    <col min="2004" max="2004" width="13.5" style="188" customWidth="1"/>
    <col min="2005" max="2005" width="9.625" style="188" customWidth="1"/>
    <col min="2006" max="2006" width="12.125" style="188" customWidth="1"/>
    <col min="2007" max="2022" width="9" style="188" hidden="1" customWidth="1"/>
    <col min="2023" max="2255" width="9" style="188"/>
    <col min="2256" max="2256" width="8.75" style="188" customWidth="1"/>
    <col min="2257" max="2257" width="34.875" style="188" customWidth="1"/>
    <col min="2258" max="2258" width="12.75" style="188" customWidth="1"/>
    <col min="2259" max="2259" width="12.375" style="188" customWidth="1"/>
    <col min="2260" max="2260" width="13.5" style="188" customWidth="1"/>
    <col min="2261" max="2261" width="9.625" style="188" customWidth="1"/>
    <col min="2262" max="2262" width="12.125" style="188" customWidth="1"/>
    <col min="2263" max="2278" width="9" style="188" hidden="1" customWidth="1"/>
    <col min="2279" max="2511" width="9" style="188"/>
    <col min="2512" max="2512" width="8.75" style="188" customWidth="1"/>
    <col min="2513" max="2513" width="34.875" style="188" customWidth="1"/>
    <col min="2514" max="2514" width="12.75" style="188" customWidth="1"/>
    <col min="2515" max="2515" width="12.375" style="188" customWidth="1"/>
    <col min="2516" max="2516" width="13.5" style="188" customWidth="1"/>
    <col min="2517" max="2517" width="9.625" style="188" customWidth="1"/>
    <col min="2518" max="2518" width="12.125" style="188" customWidth="1"/>
    <col min="2519" max="2534" width="9" style="188" hidden="1" customWidth="1"/>
    <col min="2535" max="2767" width="9" style="188"/>
    <col min="2768" max="2768" width="8.75" style="188" customWidth="1"/>
    <col min="2769" max="2769" width="34.875" style="188" customWidth="1"/>
    <col min="2770" max="2770" width="12.75" style="188" customWidth="1"/>
    <col min="2771" max="2771" width="12.375" style="188" customWidth="1"/>
    <col min="2772" max="2772" width="13.5" style="188" customWidth="1"/>
    <col min="2773" max="2773" width="9.625" style="188" customWidth="1"/>
    <col min="2774" max="2774" width="12.125" style="188" customWidth="1"/>
    <col min="2775" max="2790" width="9" style="188" hidden="1" customWidth="1"/>
    <col min="2791" max="3023" width="9" style="188"/>
    <col min="3024" max="3024" width="8.75" style="188" customWidth="1"/>
    <col min="3025" max="3025" width="34.875" style="188" customWidth="1"/>
    <col min="3026" max="3026" width="12.75" style="188" customWidth="1"/>
    <col min="3027" max="3027" width="12.375" style="188" customWidth="1"/>
    <col min="3028" max="3028" width="13.5" style="188" customWidth="1"/>
    <col min="3029" max="3029" width="9.625" style="188" customWidth="1"/>
    <col min="3030" max="3030" width="12.125" style="188" customWidth="1"/>
    <col min="3031" max="3046" width="9" style="188" hidden="1" customWidth="1"/>
    <col min="3047" max="3279" width="9" style="188"/>
    <col min="3280" max="3280" width="8.75" style="188" customWidth="1"/>
    <col min="3281" max="3281" width="34.875" style="188" customWidth="1"/>
    <col min="3282" max="3282" width="12.75" style="188" customWidth="1"/>
    <col min="3283" max="3283" width="12.375" style="188" customWidth="1"/>
    <col min="3284" max="3284" width="13.5" style="188" customWidth="1"/>
    <col min="3285" max="3285" width="9.625" style="188" customWidth="1"/>
    <col min="3286" max="3286" width="12.125" style="188" customWidth="1"/>
    <col min="3287" max="3302" width="9" style="188" hidden="1" customWidth="1"/>
    <col min="3303" max="3535" width="9" style="188"/>
    <col min="3536" max="3536" width="8.75" style="188" customWidth="1"/>
    <col min="3537" max="3537" width="34.875" style="188" customWidth="1"/>
    <col min="3538" max="3538" width="12.75" style="188" customWidth="1"/>
    <col min="3539" max="3539" width="12.375" style="188" customWidth="1"/>
    <col min="3540" max="3540" width="13.5" style="188" customWidth="1"/>
    <col min="3541" max="3541" width="9.625" style="188" customWidth="1"/>
    <col min="3542" max="3542" width="12.125" style="188" customWidth="1"/>
    <col min="3543" max="3558" width="9" style="188" hidden="1" customWidth="1"/>
    <col min="3559" max="3791" width="9" style="188"/>
    <col min="3792" max="3792" width="8.75" style="188" customWidth="1"/>
    <col min="3793" max="3793" width="34.875" style="188" customWidth="1"/>
    <col min="3794" max="3794" width="12.75" style="188" customWidth="1"/>
    <col min="3795" max="3795" width="12.375" style="188" customWidth="1"/>
    <col min="3796" max="3796" width="13.5" style="188" customWidth="1"/>
    <col min="3797" max="3797" width="9.625" style="188" customWidth="1"/>
    <col min="3798" max="3798" width="12.125" style="188" customWidth="1"/>
    <col min="3799" max="3814" width="9" style="188" hidden="1" customWidth="1"/>
    <col min="3815" max="4047" width="9" style="188"/>
    <col min="4048" max="4048" width="8.75" style="188" customWidth="1"/>
    <col min="4049" max="4049" width="34.875" style="188" customWidth="1"/>
    <col min="4050" max="4050" width="12.75" style="188" customWidth="1"/>
    <col min="4051" max="4051" width="12.375" style="188" customWidth="1"/>
    <col min="4052" max="4052" width="13.5" style="188" customWidth="1"/>
    <col min="4053" max="4053" width="9.625" style="188" customWidth="1"/>
    <col min="4054" max="4054" width="12.125" style="188" customWidth="1"/>
    <col min="4055" max="4070" width="9" style="188" hidden="1" customWidth="1"/>
    <col min="4071" max="4303" width="9" style="188"/>
    <col min="4304" max="4304" width="8.75" style="188" customWidth="1"/>
    <col min="4305" max="4305" width="34.875" style="188" customWidth="1"/>
    <col min="4306" max="4306" width="12.75" style="188" customWidth="1"/>
    <col min="4307" max="4307" width="12.375" style="188" customWidth="1"/>
    <col min="4308" max="4308" width="13.5" style="188" customWidth="1"/>
    <col min="4309" max="4309" width="9.625" style="188" customWidth="1"/>
    <col min="4310" max="4310" width="12.125" style="188" customWidth="1"/>
    <col min="4311" max="4326" width="9" style="188" hidden="1" customWidth="1"/>
    <col min="4327" max="4559" width="9" style="188"/>
    <col min="4560" max="4560" width="8.75" style="188" customWidth="1"/>
    <col min="4561" max="4561" width="34.875" style="188" customWidth="1"/>
    <col min="4562" max="4562" width="12.75" style="188" customWidth="1"/>
    <col min="4563" max="4563" width="12.375" style="188" customWidth="1"/>
    <col min="4564" max="4564" width="13.5" style="188" customWidth="1"/>
    <col min="4565" max="4565" width="9.625" style="188" customWidth="1"/>
    <col min="4566" max="4566" width="12.125" style="188" customWidth="1"/>
    <col min="4567" max="4582" width="9" style="188" hidden="1" customWidth="1"/>
    <col min="4583" max="4815" width="9" style="188"/>
    <col min="4816" max="4816" width="8.75" style="188" customWidth="1"/>
    <col min="4817" max="4817" width="34.875" style="188" customWidth="1"/>
    <col min="4818" max="4818" width="12.75" style="188" customWidth="1"/>
    <col min="4819" max="4819" width="12.375" style="188" customWidth="1"/>
    <col min="4820" max="4820" width="13.5" style="188" customWidth="1"/>
    <col min="4821" max="4821" width="9.625" style="188" customWidth="1"/>
    <col min="4822" max="4822" width="12.125" style="188" customWidth="1"/>
    <col min="4823" max="4838" width="9" style="188" hidden="1" customWidth="1"/>
    <col min="4839" max="5071" width="9" style="188"/>
    <col min="5072" max="5072" width="8.75" style="188" customWidth="1"/>
    <col min="5073" max="5073" width="34.875" style="188" customWidth="1"/>
    <col min="5074" max="5074" width="12.75" style="188" customWidth="1"/>
    <col min="5075" max="5075" width="12.375" style="188" customWidth="1"/>
    <col min="5076" max="5076" width="13.5" style="188" customWidth="1"/>
    <col min="5077" max="5077" width="9.625" style="188" customWidth="1"/>
    <col min="5078" max="5078" width="12.125" style="188" customWidth="1"/>
    <col min="5079" max="5094" width="9" style="188" hidden="1" customWidth="1"/>
    <col min="5095" max="5327" width="9" style="188"/>
    <col min="5328" max="5328" width="8.75" style="188" customWidth="1"/>
    <col min="5329" max="5329" width="34.875" style="188" customWidth="1"/>
    <col min="5330" max="5330" width="12.75" style="188" customWidth="1"/>
    <col min="5331" max="5331" width="12.375" style="188" customWidth="1"/>
    <col min="5332" max="5332" width="13.5" style="188" customWidth="1"/>
    <col min="5333" max="5333" width="9.625" style="188" customWidth="1"/>
    <col min="5334" max="5334" width="12.125" style="188" customWidth="1"/>
    <col min="5335" max="5350" width="9" style="188" hidden="1" customWidth="1"/>
    <col min="5351" max="5583" width="9" style="188"/>
    <col min="5584" max="5584" width="8.75" style="188" customWidth="1"/>
    <col min="5585" max="5585" width="34.875" style="188" customWidth="1"/>
    <col min="5586" max="5586" width="12.75" style="188" customWidth="1"/>
    <col min="5587" max="5587" width="12.375" style="188" customWidth="1"/>
    <col min="5588" max="5588" width="13.5" style="188" customWidth="1"/>
    <col min="5589" max="5589" width="9.625" style="188" customWidth="1"/>
    <col min="5590" max="5590" width="12.125" style="188" customWidth="1"/>
    <col min="5591" max="5606" width="9" style="188" hidden="1" customWidth="1"/>
    <col min="5607" max="5839" width="9" style="188"/>
    <col min="5840" max="5840" width="8.75" style="188" customWidth="1"/>
    <col min="5841" max="5841" width="34.875" style="188" customWidth="1"/>
    <col min="5842" max="5842" width="12.75" style="188" customWidth="1"/>
    <col min="5843" max="5843" width="12.375" style="188" customWidth="1"/>
    <col min="5844" max="5844" width="13.5" style="188" customWidth="1"/>
    <col min="5845" max="5845" width="9.625" style="188" customWidth="1"/>
    <col min="5846" max="5846" width="12.125" style="188" customWidth="1"/>
    <col min="5847" max="5862" width="9" style="188" hidden="1" customWidth="1"/>
    <col min="5863" max="6095" width="9" style="188"/>
    <col min="6096" max="6096" width="8.75" style="188" customWidth="1"/>
    <col min="6097" max="6097" width="34.875" style="188" customWidth="1"/>
    <col min="6098" max="6098" width="12.75" style="188" customWidth="1"/>
    <col min="6099" max="6099" width="12.375" style="188" customWidth="1"/>
    <col min="6100" max="6100" width="13.5" style="188" customWidth="1"/>
    <col min="6101" max="6101" width="9.625" style="188" customWidth="1"/>
    <col min="6102" max="6102" width="12.125" style="188" customWidth="1"/>
    <col min="6103" max="6118" width="9" style="188" hidden="1" customWidth="1"/>
    <col min="6119" max="6351" width="9" style="188"/>
    <col min="6352" max="6352" width="8.75" style="188" customWidth="1"/>
    <col min="6353" max="6353" width="34.875" style="188" customWidth="1"/>
    <col min="6354" max="6354" width="12.75" style="188" customWidth="1"/>
    <col min="6355" max="6355" width="12.375" style="188" customWidth="1"/>
    <col min="6356" max="6356" width="13.5" style="188" customWidth="1"/>
    <col min="6357" max="6357" width="9.625" style="188" customWidth="1"/>
    <col min="6358" max="6358" width="12.125" style="188" customWidth="1"/>
    <col min="6359" max="6374" width="9" style="188" hidden="1" customWidth="1"/>
    <col min="6375" max="6607" width="9" style="188"/>
    <col min="6608" max="6608" width="8.75" style="188" customWidth="1"/>
    <col min="6609" max="6609" width="34.875" style="188" customWidth="1"/>
    <col min="6610" max="6610" width="12.75" style="188" customWidth="1"/>
    <col min="6611" max="6611" width="12.375" style="188" customWidth="1"/>
    <col min="6612" max="6612" width="13.5" style="188" customWidth="1"/>
    <col min="6613" max="6613" width="9.625" style="188" customWidth="1"/>
    <col min="6614" max="6614" width="12.125" style="188" customWidth="1"/>
    <col min="6615" max="6630" width="9" style="188" hidden="1" customWidth="1"/>
    <col min="6631" max="6863" width="9" style="188"/>
    <col min="6864" max="6864" width="8.75" style="188" customWidth="1"/>
    <col min="6865" max="6865" width="34.875" style="188" customWidth="1"/>
    <col min="6866" max="6866" width="12.75" style="188" customWidth="1"/>
    <col min="6867" max="6867" width="12.375" style="188" customWidth="1"/>
    <col min="6868" max="6868" width="13.5" style="188" customWidth="1"/>
    <col min="6869" max="6869" width="9.625" style="188" customWidth="1"/>
    <col min="6870" max="6870" width="12.125" style="188" customWidth="1"/>
    <col min="6871" max="6886" width="9" style="188" hidden="1" customWidth="1"/>
    <col min="6887" max="7119" width="9" style="188"/>
    <col min="7120" max="7120" width="8.75" style="188" customWidth="1"/>
    <col min="7121" max="7121" width="34.875" style="188" customWidth="1"/>
    <col min="7122" max="7122" width="12.75" style="188" customWidth="1"/>
    <col min="7123" max="7123" width="12.375" style="188" customWidth="1"/>
    <col min="7124" max="7124" width="13.5" style="188" customWidth="1"/>
    <col min="7125" max="7125" width="9.625" style="188" customWidth="1"/>
    <col min="7126" max="7126" width="12.125" style="188" customWidth="1"/>
    <col min="7127" max="7142" width="9" style="188" hidden="1" customWidth="1"/>
    <col min="7143" max="7375" width="9" style="188"/>
    <col min="7376" max="7376" width="8.75" style="188" customWidth="1"/>
    <col min="7377" max="7377" width="34.875" style="188" customWidth="1"/>
    <col min="7378" max="7378" width="12.75" style="188" customWidth="1"/>
    <col min="7379" max="7379" width="12.375" style="188" customWidth="1"/>
    <col min="7380" max="7380" width="13.5" style="188" customWidth="1"/>
    <col min="7381" max="7381" width="9.625" style="188" customWidth="1"/>
    <col min="7382" max="7382" width="12.125" style="188" customWidth="1"/>
    <col min="7383" max="7398" width="9" style="188" hidden="1" customWidth="1"/>
    <col min="7399" max="7631" width="9" style="188"/>
    <col min="7632" max="7632" width="8.75" style="188" customWidth="1"/>
    <col min="7633" max="7633" width="34.875" style="188" customWidth="1"/>
    <col min="7634" max="7634" width="12.75" style="188" customWidth="1"/>
    <col min="7635" max="7635" width="12.375" style="188" customWidth="1"/>
    <col min="7636" max="7636" width="13.5" style="188" customWidth="1"/>
    <col min="7637" max="7637" width="9.625" style="188" customWidth="1"/>
    <col min="7638" max="7638" width="12.125" style="188" customWidth="1"/>
    <col min="7639" max="7654" width="9" style="188" hidden="1" customWidth="1"/>
    <col min="7655" max="7887" width="9" style="188"/>
    <col min="7888" max="7888" width="8.75" style="188" customWidth="1"/>
    <col min="7889" max="7889" width="34.875" style="188" customWidth="1"/>
    <col min="7890" max="7890" width="12.75" style="188" customWidth="1"/>
    <col min="7891" max="7891" width="12.375" style="188" customWidth="1"/>
    <col min="7892" max="7892" width="13.5" style="188" customWidth="1"/>
    <col min="7893" max="7893" width="9.625" style="188" customWidth="1"/>
    <col min="7894" max="7894" width="12.125" style="188" customWidth="1"/>
    <col min="7895" max="7910" width="9" style="188" hidden="1" customWidth="1"/>
    <col min="7911" max="8143" width="9" style="188"/>
    <col min="8144" max="8144" width="8.75" style="188" customWidth="1"/>
    <col min="8145" max="8145" width="34.875" style="188" customWidth="1"/>
    <col min="8146" max="8146" width="12.75" style="188" customWidth="1"/>
    <col min="8147" max="8147" width="12.375" style="188" customWidth="1"/>
    <col min="8148" max="8148" width="13.5" style="188" customWidth="1"/>
    <col min="8149" max="8149" width="9.625" style="188" customWidth="1"/>
    <col min="8150" max="8150" width="12.125" style="188" customWidth="1"/>
    <col min="8151" max="8166" width="9" style="188" hidden="1" customWidth="1"/>
    <col min="8167" max="8399" width="9" style="188"/>
    <col min="8400" max="8400" width="8.75" style="188" customWidth="1"/>
    <col min="8401" max="8401" width="34.875" style="188" customWidth="1"/>
    <col min="8402" max="8402" width="12.75" style="188" customWidth="1"/>
    <col min="8403" max="8403" width="12.375" style="188" customWidth="1"/>
    <col min="8404" max="8404" width="13.5" style="188" customWidth="1"/>
    <col min="8405" max="8405" width="9.625" style="188" customWidth="1"/>
    <col min="8406" max="8406" width="12.125" style="188" customWidth="1"/>
    <col min="8407" max="8422" width="9" style="188" hidden="1" customWidth="1"/>
    <col min="8423" max="8655" width="9" style="188"/>
    <col min="8656" max="8656" width="8.75" style="188" customWidth="1"/>
    <col min="8657" max="8657" width="34.875" style="188" customWidth="1"/>
    <col min="8658" max="8658" width="12.75" style="188" customWidth="1"/>
    <col min="8659" max="8659" width="12.375" style="188" customWidth="1"/>
    <col min="8660" max="8660" width="13.5" style="188" customWidth="1"/>
    <col min="8661" max="8661" width="9.625" style="188" customWidth="1"/>
    <col min="8662" max="8662" width="12.125" style="188" customWidth="1"/>
    <col min="8663" max="8678" width="9" style="188" hidden="1" customWidth="1"/>
    <col min="8679" max="8911" width="9" style="188"/>
    <col min="8912" max="8912" width="8.75" style="188" customWidth="1"/>
    <col min="8913" max="8913" width="34.875" style="188" customWidth="1"/>
    <col min="8914" max="8914" width="12.75" style="188" customWidth="1"/>
    <col min="8915" max="8915" width="12.375" style="188" customWidth="1"/>
    <col min="8916" max="8916" width="13.5" style="188" customWidth="1"/>
    <col min="8917" max="8917" width="9.625" style="188" customWidth="1"/>
    <col min="8918" max="8918" width="12.125" style="188" customWidth="1"/>
    <col min="8919" max="8934" width="9" style="188" hidden="1" customWidth="1"/>
    <col min="8935" max="9167" width="9" style="188"/>
    <col min="9168" max="9168" width="8.75" style="188" customWidth="1"/>
    <col min="9169" max="9169" width="34.875" style="188" customWidth="1"/>
    <col min="9170" max="9170" width="12.75" style="188" customWidth="1"/>
    <col min="9171" max="9171" width="12.375" style="188" customWidth="1"/>
    <col min="9172" max="9172" width="13.5" style="188" customWidth="1"/>
    <col min="9173" max="9173" width="9.625" style="188" customWidth="1"/>
    <col min="9174" max="9174" width="12.125" style="188" customWidth="1"/>
    <col min="9175" max="9190" width="9" style="188" hidden="1" customWidth="1"/>
    <col min="9191" max="9423" width="9" style="188"/>
    <col min="9424" max="9424" width="8.75" style="188" customWidth="1"/>
    <col min="9425" max="9425" width="34.875" style="188" customWidth="1"/>
    <col min="9426" max="9426" width="12.75" style="188" customWidth="1"/>
    <col min="9427" max="9427" width="12.375" style="188" customWidth="1"/>
    <col min="9428" max="9428" width="13.5" style="188" customWidth="1"/>
    <col min="9429" max="9429" width="9.625" style="188" customWidth="1"/>
    <col min="9430" max="9430" width="12.125" style="188" customWidth="1"/>
    <col min="9431" max="9446" width="9" style="188" hidden="1" customWidth="1"/>
    <col min="9447" max="9679" width="9" style="188"/>
    <col min="9680" max="9680" width="8.75" style="188" customWidth="1"/>
    <col min="9681" max="9681" width="34.875" style="188" customWidth="1"/>
    <col min="9682" max="9682" width="12.75" style="188" customWidth="1"/>
    <col min="9683" max="9683" width="12.375" style="188" customWidth="1"/>
    <col min="9684" max="9684" width="13.5" style="188" customWidth="1"/>
    <col min="9685" max="9685" width="9.625" style="188" customWidth="1"/>
    <col min="9686" max="9686" width="12.125" style="188" customWidth="1"/>
    <col min="9687" max="9702" width="9" style="188" hidden="1" customWidth="1"/>
    <col min="9703" max="9935" width="9" style="188"/>
    <col min="9936" max="9936" width="8.75" style="188" customWidth="1"/>
    <col min="9937" max="9937" width="34.875" style="188" customWidth="1"/>
    <col min="9938" max="9938" width="12.75" style="188" customWidth="1"/>
    <col min="9939" max="9939" width="12.375" style="188" customWidth="1"/>
    <col min="9940" max="9940" width="13.5" style="188" customWidth="1"/>
    <col min="9941" max="9941" width="9.625" style="188" customWidth="1"/>
    <col min="9942" max="9942" width="12.125" style="188" customWidth="1"/>
    <col min="9943" max="9958" width="9" style="188" hidden="1" customWidth="1"/>
    <col min="9959" max="10191" width="9" style="188"/>
    <col min="10192" max="10192" width="8.75" style="188" customWidth="1"/>
    <col min="10193" max="10193" width="34.875" style="188" customWidth="1"/>
    <col min="10194" max="10194" width="12.75" style="188" customWidth="1"/>
    <col min="10195" max="10195" width="12.375" style="188" customWidth="1"/>
    <col min="10196" max="10196" width="13.5" style="188" customWidth="1"/>
    <col min="10197" max="10197" width="9.625" style="188" customWidth="1"/>
    <col min="10198" max="10198" width="12.125" style="188" customWidth="1"/>
    <col min="10199" max="10214" width="9" style="188" hidden="1" customWidth="1"/>
    <col min="10215" max="10447" width="9" style="188"/>
    <col min="10448" max="10448" width="8.75" style="188" customWidth="1"/>
    <col min="10449" max="10449" width="34.875" style="188" customWidth="1"/>
    <col min="10450" max="10450" width="12.75" style="188" customWidth="1"/>
    <col min="10451" max="10451" width="12.375" style="188" customWidth="1"/>
    <col min="10452" max="10452" width="13.5" style="188" customWidth="1"/>
    <col min="10453" max="10453" width="9.625" style="188" customWidth="1"/>
    <col min="10454" max="10454" width="12.125" style="188" customWidth="1"/>
    <col min="10455" max="10470" width="9" style="188" hidden="1" customWidth="1"/>
    <col min="10471" max="10703" width="9" style="188"/>
    <col min="10704" max="10704" width="8.75" style="188" customWidth="1"/>
    <col min="10705" max="10705" width="34.875" style="188" customWidth="1"/>
    <col min="10706" max="10706" width="12.75" style="188" customWidth="1"/>
    <col min="10707" max="10707" width="12.375" style="188" customWidth="1"/>
    <col min="10708" max="10708" width="13.5" style="188" customWidth="1"/>
    <col min="10709" max="10709" width="9.625" style="188" customWidth="1"/>
    <col min="10710" max="10710" width="12.125" style="188" customWidth="1"/>
    <col min="10711" max="10726" width="9" style="188" hidden="1" customWidth="1"/>
    <col min="10727" max="10959" width="9" style="188"/>
    <col min="10960" max="10960" width="8.75" style="188" customWidth="1"/>
    <col min="10961" max="10961" width="34.875" style="188" customWidth="1"/>
    <col min="10962" max="10962" width="12.75" style="188" customWidth="1"/>
    <col min="10963" max="10963" width="12.375" style="188" customWidth="1"/>
    <col min="10964" max="10964" width="13.5" style="188" customWidth="1"/>
    <col min="10965" max="10965" width="9.625" style="188" customWidth="1"/>
    <col min="10966" max="10966" width="12.125" style="188" customWidth="1"/>
    <col min="10967" max="10982" width="9" style="188" hidden="1" customWidth="1"/>
    <col min="10983" max="11215" width="9" style="188"/>
    <col min="11216" max="11216" width="8.75" style="188" customWidth="1"/>
    <col min="11217" max="11217" width="34.875" style="188" customWidth="1"/>
    <col min="11218" max="11218" width="12.75" style="188" customWidth="1"/>
    <col min="11219" max="11219" width="12.375" style="188" customWidth="1"/>
    <col min="11220" max="11220" width="13.5" style="188" customWidth="1"/>
    <col min="11221" max="11221" width="9.625" style="188" customWidth="1"/>
    <col min="11222" max="11222" width="12.125" style="188" customWidth="1"/>
    <col min="11223" max="11238" width="9" style="188" hidden="1" customWidth="1"/>
    <col min="11239" max="11471" width="9" style="188"/>
    <col min="11472" max="11472" width="8.75" style="188" customWidth="1"/>
    <col min="11473" max="11473" width="34.875" style="188" customWidth="1"/>
    <col min="11474" max="11474" width="12.75" style="188" customWidth="1"/>
    <col min="11475" max="11475" width="12.375" style="188" customWidth="1"/>
    <col min="11476" max="11476" width="13.5" style="188" customWidth="1"/>
    <col min="11477" max="11477" width="9.625" style="188" customWidth="1"/>
    <col min="11478" max="11478" width="12.125" style="188" customWidth="1"/>
    <col min="11479" max="11494" width="9" style="188" hidden="1" customWidth="1"/>
    <col min="11495" max="11727" width="9" style="188"/>
    <col min="11728" max="11728" width="8.75" style="188" customWidth="1"/>
    <col min="11729" max="11729" width="34.875" style="188" customWidth="1"/>
    <col min="11730" max="11730" width="12.75" style="188" customWidth="1"/>
    <col min="11731" max="11731" width="12.375" style="188" customWidth="1"/>
    <col min="11732" max="11732" width="13.5" style="188" customWidth="1"/>
    <col min="11733" max="11733" width="9.625" style="188" customWidth="1"/>
    <col min="11734" max="11734" width="12.125" style="188" customWidth="1"/>
    <col min="11735" max="11750" width="9" style="188" hidden="1" customWidth="1"/>
    <col min="11751" max="11983" width="9" style="188"/>
    <col min="11984" max="11984" width="8.75" style="188" customWidth="1"/>
    <col min="11985" max="11985" width="34.875" style="188" customWidth="1"/>
    <col min="11986" max="11986" width="12.75" style="188" customWidth="1"/>
    <col min="11987" max="11987" width="12.375" style="188" customWidth="1"/>
    <col min="11988" max="11988" width="13.5" style="188" customWidth="1"/>
    <col min="11989" max="11989" width="9.625" style="188" customWidth="1"/>
    <col min="11990" max="11990" width="12.125" style="188" customWidth="1"/>
    <col min="11991" max="12006" width="9" style="188" hidden="1" customWidth="1"/>
    <col min="12007" max="12239" width="9" style="188"/>
    <col min="12240" max="12240" width="8.75" style="188" customWidth="1"/>
    <col min="12241" max="12241" width="34.875" style="188" customWidth="1"/>
    <col min="12242" max="12242" width="12.75" style="188" customWidth="1"/>
    <col min="12243" max="12243" width="12.375" style="188" customWidth="1"/>
    <col min="12244" max="12244" width="13.5" style="188" customWidth="1"/>
    <col min="12245" max="12245" width="9.625" style="188" customWidth="1"/>
    <col min="12246" max="12246" width="12.125" style="188" customWidth="1"/>
    <col min="12247" max="12262" width="9" style="188" hidden="1" customWidth="1"/>
    <col min="12263" max="12495" width="9" style="188"/>
    <col min="12496" max="12496" width="8.75" style="188" customWidth="1"/>
    <col min="12497" max="12497" width="34.875" style="188" customWidth="1"/>
    <col min="12498" max="12498" width="12.75" style="188" customWidth="1"/>
    <col min="12499" max="12499" width="12.375" style="188" customWidth="1"/>
    <col min="12500" max="12500" width="13.5" style="188" customWidth="1"/>
    <col min="12501" max="12501" width="9.625" style="188" customWidth="1"/>
    <col min="12502" max="12502" width="12.125" style="188" customWidth="1"/>
    <col min="12503" max="12518" width="9" style="188" hidden="1" customWidth="1"/>
    <col min="12519" max="12751" width="9" style="188"/>
    <col min="12752" max="12752" width="8.75" style="188" customWidth="1"/>
    <col min="12753" max="12753" width="34.875" style="188" customWidth="1"/>
    <col min="12754" max="12754" width="12.75" style="188" customWidth="1"/>
    <col min="12755" max="12755" width="12.375" style="188" customWidth="1"/>
    <col min="12756" max="12756" width="13.5" style="188" customWidth="1"/>
    <col min="12757" max="12757" width="9.625" style="188" customWidth="1"/>
    <col min="12758" max="12758" width="12.125" style="188" customWidth="1"/>
    <col min="12759" max="12774" width="9" style="188" hidden="1" customWidth="1"/>
    <col min="12775" max="13007" width="9" style="188"/>
    <col min="13008" max="13008" width="8.75" style="188" customWidth="1"/>
    <col min="13009" max="13009" width="34.875" style="188" customWidth="1"/>
    <col min="13010" max="13010" width="12.75" style="188" customWidth="1"/>
    <col min="13011" max="13011" width="12.375" style="188" customWidth="1"/>
    <col min="13012" max="13012" width="13.5" style="188" customWidth="1"/>
    <col min="13013" max="13013" width="9.625" style="188" customWidth="1"/>
    <col min="13014" max="13014" width="12.125" style="188" customWidth="1"/>
    <col min="13015" max="13030" width="9" style="188" hidden="1" customWidth="1"/>
    <col min="13031" max="13263" width="9" style="188"/>
    <col min="13264" max="13264" width="8.75" style="188" customWidth="1"/>
    <col min="13265" max="13265" width="34.875" style="188" customWidth="1"/>
    <col min="13266" max="13266" width="12.75" style="188" customWidth="1"/>
    <col min="13267" max="13267" width="12.375" style="188" customWidth="1"/>
    <col min="13268" max="13268" width="13.5" style="188" customWidth="1"/>
    <col min="13269" max="13269" width="9.625" style="188" customWidth="1"/>
    <col min="13270" max="13270" width="12.125" style="188" customWidth="1"/>
    <col min="13271" max="13286" width="9" style="188" hidden="1" customWidth="1"/>
    <col min="13287" max="13519" width="9" style="188"/>
    <col min="13520" max="13520" width="8.75" style="188" customWidth="1"/>
    <col min="13521" max="13521" width="34.875" style="188" customWidth="1"/>
    <col min="13522" max="13522" width="12.75" style="188" customWidth="1"/>
    <col min="13523" max="13523" width="12.375" style="188" customWidth="1"/>
    <col min="13524" max="13524" width="13.5" style="188" customWidth="1"/>
    <col min="13525" max="13525" width="9.625" style="188" customWidth="1"/>
    <col min="13526" max="13526" width="12.125" style="188" customWidth="1"/>
    <col min="13527" max="13542" width="9" style="188" hidden="1" customWidth="1"/>
    <col min="13543" max="13775" width="9" style="188"/>
    <col min="13776" max="13776" width="8.75" style="188" customWidth="1"/>
    <col min="13777" max="13777" width="34.875" style="188" customWidth="1"/>
    <col min="13778" max="13778" width="12.75" style="188" customWidth="1"/>
    <col min="13779" max="13779" width="12.375" style="188" customWidth="1"/>
    <col min="13780" max="13780" width="13.5" style="188" customWidth="1"/>
    <col min="13781" max="13781" width="9.625" style="188" customWidth="1"/>
    <col min="13782" max="13782" width="12.125" style="188" customWidth="1"/>
    <col min="13783" max="13798" width="9" style="188" hidden="1" customWidth="1"/>
    <col min="13799" max="14031" width="9" style="188"/>
    <col min="14032" max="14032" width="8.75" style="188" customWidth="1"/>
    <col min="14033" max="14033" width="34.875" style="188" customWidth="1"/>
    <col min="14034" max="14034" width="12.75" style="188" customWidth="1"/>
    <col min="14035" max="14035" width="12.375" style="188" customWidth="1"/>
    <col min="14036" max="14036" width="13.5" style="188" customWidth="1"/>
    <col min="14037" max="14037" width="9.625" style="188" customWidth="1"/>
    <col min="14038" max="14038" width="12.125" style="188" customWidth="1"/>
    <col min="14039" max="14054" width="9" style="188" hidden="1" customWidth="1"/>
    <col min="14055" max="14287" width="9" style="188"/>
    <col min="14288" max="14288" width="8.75" style="188" customWidth="1"/>
    <col min="14289" max="14289" width="34.875" style="188" customWidth="1"/>
    <col min="14290" max="14290" width="12.75" style="188" customWidth="1"/>
    <col min="14291" max="14291" width="12.375" style="188" customWidth="1"/>
    <col min="14292" max="14292" width="13.5" style="188" customWidth="1"/>
    <col min="14293" max="14293" width="9.625" style="188" customWidth="1"/>
    <col min="14294" max="14294" width="12.125" style="188" customWidth="1"/>
    <col min="14295" max="14310" width="9" style="188" hidden="1" customWidth="1"/>
    <col min="14311" max="14543" width="9" style="188"/>
    <col min="14544" max="14544" width="8.75" style="188" customWidth="1"/>
    <col min="14545" max="14545" width="34.875" style="188" customWidth="1"/>
    <col min="14546" max="14546" width="12.75" style="188" customWidth="1"/>
    <col min="14547" max="14547" width="12.375" style="188" customWidth="1"/>
    <col min="14548" max="14548" width="13.5" style="188" customWidth="1"/>
    <col min="14549" max="14549" width="9.625" style="188" customWidth="1"/>
    <col min="14550" max="14550" width="12.125" style="188" customWidth="1"/>
    <col min="14551" max="14566" width="9" style="188" hidden="1" customWidth="1"/>
    <col min="14567" max="14799" width="9" style="188"/>
    <col min="14800" max="14800" width="8.75" style="188" customWidth="1"/>
    <col min="14801" max="14801" width="34.875" style="188" customWidth="1"/>
    <col min="14802" max="14802" width="12.75" style="188" customWidth="1"/>
    <col min="14803" max="14803" width="12.375" style="188" customWidth="1"/>
    <col min="14804" max="14804" width="13.5" style="188" customWidth="1"/>
    <col min="14805" max="14805" width="9.625" style="188" customWidth="1"/>
    <col min="14806" max="14806" width="12.125" style="188" customWidth="1"/>
    <col min="14807" max="14822" width="9" style="188" hidden="1" customWidth="1"/>
    <col min="14823" max="15055" width="9" style="188"/>
    <col min="15056" max="15056" width="8.75" style="188" customWidth="1"/>
    <col min="15057" max="15057" width="34.875" style="188" customWidth="1"/>
    <col min="15058" max="15058" width="12.75" style="188" customWidth="1"/>
    <col min="15059" max="15059" width="12.375" style="188" customWidth="1"/>
    <col min="15060" max="15060" width="13.5" style="188" customWidth="1"/>
    <col min="15061" max="15061" width="9.625" style="188" customWidth="1"/>
    <col min="15062" max="15062" width="12.125" style="188" customWidth="1"/>
    <col min="15063" max="15078" width="9" style="188" hidden="1" customWidth="1"/>
    <col min="15079" max="15311" width="9" style="188"/>
    <col min="15312" max="15312" width="8.75" style="188" customWidth="1"/>
    <col min="15313" max="15313" width="34.875" style="188" customWidth="1"/>
    <col min="15314" max="15314" width="12.75" style="188" customWidth="1"/>
    <col min="15315" max="15315" width="12.375" style="188" customWidth="1"/>
    <col min="15316" max="15316" width="13.5" style="188" customWidth="1"/>
    <col min="15317" max="15317" width="9.625" style="188" customWidth="1"/>
    <col min="15318" max="15318" width="12.125" style="188" customWidth="1"/>
    <col min="15319" max="15334" width="9" style="188" hidden="1" customWidth="1"/>
    <col min="15335" max="15567" width="9" style="188"/>
    <col min="15568" max="15568" width="8.75" style="188" customWidth="1"/>
    <col min="15569" max="15569" width="34.875" style="188" customWidth="1"/>
    <col min="15570" max="15570" width="12.75" style="188" customWidth="1"/>
    <col min="15571" max="15571" width="12.375" style="188" customWidth="1"/>
    <col min="15572" max="15572" width="13.5" style="188" customWidth="1"/>
    <col min="15573" max="15573" width="9.625" style="188" customWidth="1"/>
    <col min="15574" max="15574" width="12.125" style="188" customWidth="1"/>
    <col min="15575" max="15590" width="9" style="188" hidden="1" customWidth="1"/>
    <col min="15591" max="15823" width="9" style="188"/>
    <col min="15824" max="15824" width="8.75" style="188" customWidth="1"/>
    <col min="15825" max="15825" width="34.875" style="188" customWidth="1"/>
    <col min="15826" max="15826" width="12.75" style="188" customWidth="1"/>
    <col min="15827" max="15827" width="12.375" style="188" customWidth="1"/>
    <col min="15828" max="15828" width="13.5" style="188" customWidth="1"/>
    <col min="15829" max="15829" width="9.625" style="188" customWidth="1"/>
    <col min="15830" max="15830" width="12.125" style="188" customWidth="1"/>
    <col min="15831" max="15846" width="9" style="188" hidden="1" customWidth="1"/>
    <col min="15847" max="16079" width="9" style="188"/>
    <col min="16080" max="16080" width="8.75" style="188" customWidth="1"/>
    <col min="16081" max="16081" width="34.875" style="188" customWidth="1"/>
    <col min="16082" max="16082" width="12.75" style="188" customWidth="1"/>
    <col min="16083" max="16083" width="12.375" style="188" customWidth="1"/>
    <col min="16084" max="16084" width="13.5" style="188" customWidth="1"/>
    <col min="16085" max="16085" width="9.625" style="188" customWidth="1"/>
    <col min="16086" max="16086" width="12.125" style="188" customWidth="1"/>
    <col min="16087" max="16102" width="9" style="188" hidden="1" customWidth="1"/>
    <col min="16103" max="16384" width="9" style="188"/>
  </cols>
  <sheetData>
    <row r="1" ht="20.25" customHeight="1" spans="1:3">
      <c r="A1" s="189" t="str">
        <f>目录!C18</f>
        <v>表十三</v>
      </c>
      <c r="B1" s="189"/>
      <c r="C1" s="190"/>
    </row>
    <row r="2" s="184" customFormat="1" ht="33.75" customHeight="1" spans="1:5">
      <c r="A2" s="191" t="s">
        <v>1268</v>
      </c>
      <c r="B2" s="191"/>
      <c r="C2" s="191"/>
      <c r="D2" s="191"/>
      <c r="E2" s="191"/>
    </row>
    <row r="3" ht="25.5" customHeight="1" spans="2:5">
      <c r="B3" s="192"/>
      <c r="C3" s="193"/>
      <c r="D3" s="194" t="s">
        <v>29</v>
      </c>
      <c r="E3" s="194"/>
    </row>
    <row r="4" s="185" customFormat="1" ht="36" customHeight="1" spans="1:5">
      <c r="A4" s="195" t="s">
        <v>1269</v>
      </c>
      <c r="B4" s="196" t="s">
        <v>1164</v>
      </c>
      <c r="C4" s="197" t="s">
        <v>1124</v>
      </c>
      <c r="D4" s="197" t="s">
        <v>1125</v>
      </c>
      <c r="E4" s="197" t="s">
        <v>1222</v>
      </c>
    </row>
    <row r="5" ht="32.25" customHeight="1" spans="1:5">
      <c r="A5" s="198"/>
      <c r="B5" s="196" t="s">
        <v>1051</v>
      </c>
      <c r="C5" s="199">
        <v>1852</v>
      </c>
      <c r="D5" s="199">
        <v>2393</v>
      </c>
      <c r="E5" s="200">
        <v>129.2</v>
      </c>
    </row>
    <row r="6" s="186" customFormat="1" ht="32.25" customHeight="1" spans="1:5">
      <c r="A6" s="201" t="s">
        <v>1270</v>
      </c>
      <c r="B6" s="202" t="s">
        <v>1271</v>
      </c>
      <c r="C6" s="203">
        <v>5</v>
      </c>
      <c r="D6" s="203"/>
      <c r="E6" s="204"/>
    </row>
    <row r="7" s="186" customFormat="1" ht="32.25" customHeight="1" spans="1:5">
      <c r="A7" s="205" t="s">
        <v>1272</v>
      </c>
      <c r="B7" s="206" t="s">
        <v>1273</v>
      </c>
      <c r="C7" s="207"/>
      <c r="D7" s="207"/>
      <c r="E7" s="208"/>
    </row>
    <row r="8" s="186" customFormat="1" ht="32.25" customHeight="1" spans="1:5">
      <c r="A8" s="205" t="s">
        <v>1274</v>
      </c>
      <c r="B8" s="205" t="s">
        <v>1275</v>
      </c>
      <c r="C8" s="207"/>
      <c r="D8" s="207"/>
      <c r="E8" s="200"/>
    </row>
    <row r="9" s="186" customFormat="1" ht="32.25" customHeight="1" spans="1:5">
      <c r="A9" s="205" t="s">
        <v>1276</v>
      </c>
      <c r="B9" s="206" t="s">
        <v>1277</v>
      </c>
      <c r="C9" s="207"/>
      <c r="D9" s="207"/>
      <c r="E9" s="200"/>
    </row>
    <row r="10" s="186" customFormat="1" ht="32.25" customHeight="1" spans="1:5">
      <c r="A10" s="205" t="s">
        <v>1278</v>
      </c>
      <c r="B10" s="206" t="s">
        <v>1279</v>
      </c>
      <c r="C10" s="207">
        <v>5</v>
      </c>
      <c r="D10" s="207"/>
      <c r="E10" s="200"/>
    </row>
    <row r="11" s="186" customFormat="1" ht="32.25" customHeight="1" spans="1:5">
      <c r="A11" s="201" t="s">
        <v>1280</v>
      </c>
      <c r="B11" s="202" t="s">
        <v>1281</v>
      </c>
      <c r="C11" s="203"/>
      <c r="D11" s="203">
        <v>5</v>
      </c>
      <c r="E11" s="209"/>
    </row>
    <row r="12" s="186" customFormat="1" ht="32.25" customHeight="1" spans="1:5">
      <c r="A12" s="205" t="s">
        <v>1282</v>
      </c>
      <c r="B12" s="206" t="s">
        <v>1283</v>
      </c>
      <c r="C12" s="207"/>
      <c r="D12" s="207"/>
      <c r="E12" s="208"/>
    </row>
    <row r="13" s="186" customFormat="1" ht="32.25" customHeight="1" spans="1:5">
      <c r="A13" s="205" t="s">
        <v>1284</v>
      </c>
      <c r="B13" s="206" t="s">
        <v>1285</v>
      </c>
      <c r="C13" s="207"/>
      <c r="D13" s="207"/>
      <c r="E13" s="200"/>
    </row>
    <row r="14" s="186" customFormat="1" ht="32.25" customHeight="1" spans="1:5">
      <c r="A14" s="205" t="s">
        <v>1286</v>
      </c>
      <c r="B14" s="206" t="s">
        <v>1287</v>
      </c>
      <c r="C14" s="207"/>
      <c r="D14" s="207"/>
      <c r="E14" s="200"/>
    </row>
    <row r="15" s="186" customFormat="1" ht="32.25" customHeight="1" spans="1:5">
      <c r="A15" s="205" t="s">
        <v>1288</v>
      </c>
      <c r="B15" s="206" t="s">
        <v>1289</v>
      </c>
      <c r="C15" s="207"/>
      <c r="D15" s="207"/>
      <c r="E15" s="208"/>
    </row>
    <row r="16" s="186" customFormat="1" ht="32.25" customHeight="1" spans="1:5">
      <c r="A16" s="205" t="s">
        <v>1290</v>
      </c>
      <c r="B16" s="206" t="s">
        <v>1291</v>
      </c>
      <c r="C16" s="207"/>
      <c r="D16" s="207">
        <v>5</v>
      </c>
      <c r="E16" s="208"/>
    </row>
    <row r="17" s="186" customFormat="1" ht="32.25" customHeight="1" spans="1:5">
      <c r="A17" s="201" t="s">
        <v>1292</v>
      </c>
      <c r="B17" s="202" t="s">
        <v>1293</v>
      </c>
      <c r="C17" s="203"/>
      <c r="D17" s="203"/>
      <c r="E17" s="209"/>
    </row>
    <row r="18" s="186" customFormat="1" ht="32.25" customHeight="1" spans="1:5">
      <c r="A18" s="205" t="s">
        <v>1294</v>
      </c>
      <c r="B18" s="206" t="s">
        <v>1295</v>
      </c>
      <c r="C18" s="207"/>
      <c r="D18" s="207"/>
      <c r="E18" s="200"/>
    </row>
    <row r="19" ht="32.25" customHeight="1" spans="1:5">
      <c r="A19" s="205" t="s">
        <v>1296</v>
      </c>
      <c r="B19" s="205" t="s">
        <v>1297</v>
      </c>
      <c r="C19" s="207"/>
      <c r="D19" s="207"/>
      <c r="E19" s="208"/>
    </row>
    <row r="20" s="186" customFormat="1" ht="32.25" customHeight="1" spans="1:5">
      <c r="A20" s="201" t="s">
        <v>1298</v>
      </c>
      <c r="B20" s="202" t="s">
        <v>1299</v>
      </c>
      <c r="C20" s="203">
        <v>3</v>
      </c>
      <c r="D20" s="203">
        <v>3</v>
      </c>
      <c r="E20" s="209">
        <v>100</v>
      </c>
    </row>
    <row r="21" s="187" customFormat="1" ht="32.25" customHeight="1" spans="1:5">
      <c r="A21" s="205" t="s">
        <v>1300</v>
      </c>
      <c r="B21" s="205" t="s">
        <v>1301</v>
      </c>
      <c r="C21" s="207">
        <v>3</v>
      </c>
      <c r="D21" s="207">
        <v>3</v>
      </c>
      <c r="E21" s="200">
        <v>100</v>
      </c>
    </row>
    <row r="22" s="187" customFormat="1" ht="32.25" customHeight="1" spans="1:5">
      <c r="A22" s="205" t="s">
        <v>1302</v>
      </c>
      <c r="B22" s="206" t="s">
        <v>1303</v>
      </c>
      <c r="C22" s="207"/>
      <c r="D22" s="207"/>
      <c r="E22" s="200"/>
    </row>
    <row r="23" s="186" customFormat="1" ht="32.25" customHeight="1" spans="1:5">
      <c r="A23" s="205" t="s">
        <v>1304</v>
      </c>
      <c r="B23" s="206" t="s">
        <v>1305</v>
      </c>
      <c r="C23" s="207"/>
      <c r="D23" s="207"/>
      <c r="E23" s="200"/>
    </row>
    <row r="24" ht="32.25" customHeight="1" spans="1:5">
      <c r="A24" s="201" t="s">
        <v>1306</v>
      </c>
      <c r="B24" s="201" t="s">
        <v>1307</v>
      </c>
      <c r="C24" s="203"/>
      <c r="D24" s="203"/>
      <c r="E24" s="204"/>
    </row>
    <row r="25" s="186" customFormat="1" ht="32.25" customHeight="1" spans="1:5">
      <c r="A25" s="205" t="s">
        <v>1308</v>
      </c>
      <c r="B25" s="205" t="s">
        <v>1301</v>
      </c>
      <c r="C25" s="207"/>
      <c r="D25" s="207"/>
      <c r="E25" s="200"/>
    </row>
    <row r="26" s="186" customFormat="1" ht="32.25" customHeight="1" spans="1:5">
      <c r="A26" s="205" t="s">
        <v>1309</v>
      </c>
      <c r="B26" s="205" t="s">
        <v>1303</v>
      </c>
      <c r="C26" s="207"/>
      <c r="D26" s="207"/>
      <c r="E26" s="200"/>
    </row>
    <row r="27" s="186" customFormat="1" ht="32.25" customHeight="1" spans="1:5">
      <c r="A27" s="205" t="s">
        <v>1310</v>
      </c>
      <c r="B27" s="206" t="s">
        <v>1311</v>
      </c>
      <c r="C27" s="207"/>
      <c r="D27" s="207"/>
      <c r="E27" s="200"/>
    </row>
    <row r="28" s="186" customFormat="1" ht="32.25" customHeight="1" spans="1:5">
      <c r="A28" s="201" t="s">
        <v>1312</v>
      </c>
      <c r="B28" s="202" t="s">
        <v>1313</v>
      </c>
      <c r="C28" s="203"/>
      <c r="D28" s="203"/>
      <c r="E28" s="209"/>
    </row>
    <row r="29" ht="32.25" customHeight="1" spans="1:5">
      <c r="A29" s="205" t="s">
        <v>1314</v>
      </c>
      <c r="B29" s="205" t="s">
        <v>1303</v>
      </c>
      <c r="C29" s="207"/>
      <c r="D29" s="207"/>
      <c r="E29" s="208"/>
    </row>
    <row r="30" s="186" customFormat="1" ht="32.25" customHeight="1" spans="1:5">
      <c r="A30" s="205" t="s">
        <v>1315</v>
      </c>
      <c r="B30" s="206" t="s">
        <v>1316</v>
      </c>
      <c r="C30" s="207"/>
      <c r="D30" s="207"/>
      <c r="E30" s="208"/>
    </row>
    <row r="31" s="186" customFormat="1" ht="32.25" customHeight="1" spans="1:5">
      <c r="A31" s="201" t="s">
        <v>1317</v>
      </c>
      <c r="B31" s="201" t="s">
        <v>1318</v>
      </c>
      <c r="C31" s="203"/>
      <c r="D31" s="203">
        <v>515</v>
      </c>
      <c r="E31" s="204"/>
    </row>
    <row r="32" ht="32.25" customHeight="1" spans="1:5">
      <c r="A32" s="205" t="s">
        <v>1319</v>
      </c>
      <c r="B32" s="205" t="s">
        <v>1320</v>
      </c>
      <c r="C32" s="207"/>
      <c r="D32" s="207"/>
      <c r="E32" s="208"/>
    </row>
    <row r="33" ht="32.25" customHeight="1" spans="1:5">
      <c r="A33" s="205" t="s">
        <v>1321</v>
      </c>
      <c r="B33" s="205" t="s">
        <v>1322</v>
      </c>
      <c r="C33" s="207"/>
      <c r="D33" s="207"/>
      <c r="E33" s="208"/>
    </row>
    <row r="34" ht="32.25" customHeight="1" spans="1:5">
      <c r="A34" s="205" t="s">
        <v>1323</v>
      </c>
      <c r="B34" s="205" t="s">
        <v>1324</v>
      </c>
      <c r="C34" s="207"/>
      <c r="D34" s="207"/>
      <c r="E34" s="208"/>
    </row>
    <row r="35" s="186" customFormat="1" ht="32.25" customHeight="1" spans="1:5">
      <c r="A35" s="205" t="s">
        <v>1325</v>
      </c>
      <c r="B35" s="206" t="s">
        <v>1326</v>
      </c>
      <c r="C35" s="207"/>
      <c r="D35" s="207"/>
      <c r="E35" s="208"/>
    </row>
    <row r="36" s="186" customFormat="1" ht="32.25" customHeight="1" spans="1:5">
      <c r="A36" s="205" t="s">
        <v>1327</v>
      </c>
      <c r="B36" s="205" t="s">
        <v>1328</v>
      </c>
      <c r="C36" s="207"/>
      <c r="D36" s="207"/>
      <c r="E36" s="208"/>
    </row>
    <row r="37" ht="32.25" customHeight="1" spans="1:5">
      <c r="A37" s="205" t="s">
        <v>1329</v>
      </c>
      <c r="B37" s="205" t="s">
        <v>1330</v>
      </c>
      <c r="C37" s="207"/>
      <c r="D37" s="207"/>
      <c r="E37" s="208"/>
    </row>
    <row r="38" ht="32.25" customHeight="1" spans="1:5">
      <c r="A38" s="205" t="s">
        <v>1331</v>
      </c>
      <c r="B38" s="205" t="s">
        <v>1332</v>
      </c>
      <c r="C38" s="207"/>
      <c r="D38" s="207"/>
      <c r="E38" s="208"/>
    </row>
    <row r="39" ht="32.25" customHeight="1" spans="1:5">
      <c r="A39" s="205" t="s">
        <v>1333</v>
      </c>
      <c r="B39" s="205" t="s">
        <v>1334</v>
      </c>
      <c r="C39" s="207"/>
      <c r="D39" s="207"/>
      <c r="E39" s="208"/>
    </row>
    <row r="40" s="186" customFormat="1" ht="32.25" customHeight="1" spans="1:5">
      <c r="A40" s="205" t="s">
        <v>1335</v>
      </c>
      <c r="B40" s="206" t="s">
        <v>1336</v>
      </c>
      <c r="C40" s="207"/>
      <c r="D40" s="207"/>
      <c r="E40" s="208"/>
    </row>
    <row r="41" ht="32.25" customHeight="1" spans="1:5">
      <c r="A41" s="205" t="s">
        <v>1337</v>
      </c>
      <c r="B41" s="205" t="s">
        <v>1338</v>
      </c>
      <c r="C41" s="207"/>
      <c r="D41" s="207"/>
      <c r="E41" s="208"/>
    </row>
    <row r="42" s="186" customFormat="1" ht="32.25" customHeight="1" spans="1:5">
      <c r="A42" s="205" t="s">
        <v>1339</v>
      </c>
      <c r="B42" s="205" t="s">
        <v>1340</v>
      </c>
      <c r="C42" s="207"/>
      <c r="D42" s="207"/>
      <c r="E42" s="208"/>
    </row>
    <row r="43" s="186" customFormat="1" ht="32.25" customHeight="1" spans="1:5">
      <c r="A43" s="205" t="s">
        <v>1341</v>
      </c>
      <c r="B43" s="205" t="s">
        <v>1342</v>
      </c>
      <c r="C43" s="207"/>
      <c r="D43" s="207">
        <v>515</v>
      </c>
      <c r="E43" s="200"/>
    </row>
    <row r="44" ht="32.25" customHeight="1" spans="1:5">
      <c r="A44" s="201" t="s">
        <v>1343</v>
      </c>
      <c r="B44" s="201" t="s">
        <v>1344</v>
      </c>
      <c r="C44" s="203"/>
      <c r="D44" s="203"/>
      <c r="E44" s="204"/>
    </row>
    <row r="45" ht="32.25" customHeight="1" spans="1:5">
      <c r="A45" s="205" t="s">
        <v>1345</v>
      </c>
      <c r="B45" s="205" t="s">
        <v>1320</v>
      </c>
      <c r="C45" s="207"/>
      <c r="D45" s="207"/>
      <c r="E45" s="208"/>
    </row>
    <row r="46" s="186" customFormat="1" ht="32.25" customHeight="1" spans="1:5">
      <c r="A46" s="205" t="s">
        <v>1346</v>
      </c>
      <c r="B46" s="206" t="s">
        <v>1322</v>
      </c>
      <c r="C46" s="207"/>
      <c r="D46" s="207"/>
      <c r="E46" s="200"/>
    </row>
    <row r="47" ht="32.25" customHeight="1" spans="1:5">
      <c r="A47" s="205" t="s">
        <v>1347</v>
      </c>
      <c r="B47" s="205" t="s">
        <v>1348</v>
      </c>
      <c r="C47" s="207"/>
      <c r="D47" s="207"/>
      <c r="E47" s="208"/>
    </row>
    <row r="48" ht="32.25" customHeight="1" spans="1:5">
      <c r="A48" s="201" t="s">
        <v>1349</v>
      </c>
      <c r="B48" s="201" t="s">
        <v>1350</v>
      </c>
      <c r="C48" s="203"/>
      <c r="D48" s="203"/>
      <c r="E48" s="204"/>
    </row>
    <row r="49" ht="32.25" customHeight="1" spans="1:5">
      <c r="A49" s="201" t="s">
        <v>1351</v>
      </c>
      <c r="B49" s="201" t="s">
        <v>1352</v>
      </c>
      <c r="C49" s="203">
        <v>968</v>
      </c>
      <c r="D49" s="203">
        <v>1181</v>
      </c>
      <c r="E49" s="204">
        <v>122</v>
      </c>
    </row>
    <row r="50" ht="32.25" customHeight="1" spans="1:5">
      <c r="A50" s="205" t="s">
        <v>1353</v>
      </c>
      <c r="B50" s="205" t="s">
        <v>1354</v>
      </c>
      <c r="C50" s="207"/>
      <c r="D50" s="207"/>
      <c r="E50" s="208"/>
    </row>
    <row r="51" ht="32.25" customHeight="1" spans="1:5">
      <c r="A51" s="205" t="s">
        <v>1355</v>
      </c>
      <c r="B51" s="205" t="s">
        <v>1356</v>
      </c>
      <c r="C51" s="207"/>
      <c r="D51" s="207"/>
      <c r="E51" s="208"/>
    </row>
    <row r="52" s="186" customFormat="1" ht="32.25" customHeight="1" spans="1:5">
      <c r="A52" s="205" t="s">
        <v>1357</v>
      </c>
      <c r="B52" s="205" t="s">
        <v>1358</v>
      </c>
      <c r="C52" s="207"/>
      <c r="D52" s="207"/>
      <c r="E52" s="200"/>
    </row>
    <row r="53" ht="32.25" customHeight="1" spans="1:5">
      <c r="A53" s="205" t="s">
        <v>1359</v>
      </c>
      <c r="B53" s="205" t="s">
        <v>1360</v>
      </c>
      <c r="C53" s="207"/>
      <c r="D53" s="207"/>
      <c r="E53" s="208"/>
    </row>
    <row r="54" s="186" customFormat="1" ht="32.25" customHeight="1" spans="1:5">
      <c r="A54" s="205" t="s">
        <v>1361</v>
      </c>
      <c r="B54" s="206" t="s">
        <v>1362</v>
      </c>
      <c r="C54" s="207">
        <v>968</v>
      </c>
      <c r="D54" s="207">
        <v>1181</v>
      </c>
      <c r="E54" s="200">
        <v>122</v>
      </c>
    </row>
    <row r="55" s="186" customFormat="1" ht="32.25" customHeight="1" spans="1:5">
      <c r="A55" s="201" t="s">
        <v>1363</v>
      </c>
      <c r="B55" s="202" t="s">
        <v>1364</v>
      </c>
      <c r="C55" s="203">
        <v>277</v>
      </c>
      <c r="D55" s="203">
        <v>419</v>
      </c>
      <c r="E55" s="209">
        <v>151.3</v>
      </c>
    </row>
    <row r="56" s="186" customFormat="1" ht="32.25" customHeight="1" spans="1:5">
      <c r="A56" s="205" t="s">
        <v>1365</v>
      </c>
      <c r="B56" s="206" t="s">
        <v>1366</v>
      </c>
      <c r="C56" s="207"/>
      <c r="D56" s="207"/>
      <c r="E56" s="200"/>
    </row>
    <row r="57" ht="32.25" customHeight="1" spans="1:5">
      <c r="A57" s="205" t="s">
        <v>1367</v>
      </c>
      <c r="B57" s="205" t="s">
        <v>1368</v>
      </c>
      <c r="C57" s="207"/>
      <c r="D57" s="207"/>
      <c r="E57" s="208"/>
    </row>
    <row r="58" s="186" customFormat="1" ht="32.25" customHeight="1" spans="1:5">
      <c r="A58" s="205" t="s">
        <v>1369</v>
      </c>
      <c r="B58" s="206" t="s">
        <v>1370</v>
      </c>
      <c r="C58" s="207">
        <v>277</v>
      </c>
      <c r="D58" s="207">
        <v>419</v>
      </c>
      <c r="E58" s="200">
        <v>151.3</v>
      </c>
    </row>
    <row r="59" s="186" customFormat="1" ht="32.25" customHeight="1" spans="1:5">
      <c r="A59" s="201" t="s">
        <v>1371</v>
      </c>
      <c r="B59" s="202" t="s">
        <v>1372</v>
      </c>
      <c r="C59" s="203"/>
      <c r="D59" s="203"/>
      <c r="E59" s="209"/>
    </row>
    <row r="60" ht="32.25" customHeight="1" spans="1:5">
      <c r="A60" s="205" t="s">
        <v>1373</v>
      </c>
      <c r="B60" s="205" t="s">
        <v>1320</v>
      </c>
      <c r="C60" s="207"/>
      <c r="D60" s="207"/>
      <c r="E60" s="208"/>
    </row>
    <row r="61" ht="32.25" customHeight="1" spans="1:5">
      <c r="A61" s="205" t="s">
        <v>1374</v>
      </c>
      <c r="B61" s="205" t="s">
        <v>1322</v>
      </c>
      <c r="C61" s="207"/>
      <c r="D61" s="207"/>
      <c r="E61" s="208"/>
    </row>
    <row r="62" s="186" customFormat="1" ht="32.25" customHeight="1" spans="1:5">
      <c r="A62" s="205" t="s">
        <v>1375</v>
      </c>
      <c r="B62" s="206" t="s">
        <v>1376</v>
      </c>
      <c r="C62" s="207"/>
      <c r="D62" s="207"/>
      <c r="E62" s="200"/>
    </row>
    <row r="63" s="186" customFormat="1" ht="32.25" customHeight="1" spans="1:5">
      <c r="A63" s="201" t="s">
        <v>1377</v>
      </c>
      <c r="B63" s="202" t="s">
        <v>1378</v>
      </c>
      <c r="C63" s="203"/>
      <c r="D63" s="203"/>
      <c r="E63" s="209"/>
    </row>
    <row r="64" s="186" customFormat="1" ht="32.25" customHeight="1" spans="1:5">
      <c r="A64" s="205" t="s">
        <v>1379</v>
      </c>
      <c r="B64" s="205" t="s">
        <v>1320</v>
      </c>
      <c r="C64" s="207"/>
      <c r="D64" s="207"/>
      <c r="E64" s="200"/>
    </row>
    <row r="65" s="186" customFormat="1" ht="32.25" customHeight="1" spans="1:5">
      <c r="A65" s="205" t="s">
        <v>1380</v>
      </c>
      <c r="B65" s="206" t="s">
        <v>1322</v>
      </c>
      <c r="C65" s="207"/>
      <c r="D65" s="207"/>
      <c r="E65" s="200"/>
    </row>
    <row r="66" s="186" customFormat="1" ht="32.25" customHeight="1" spans="1:5">
      <c r="A66" s="198" t="s">
        <v>1381</v>
      </c>
      <c r="B66" s="210" t="s">
        <v>1382</v>
      </c>
      <c r="C66" s="207"/>
      <c r="D66" s="207"/>
      <c r="E66" s="208"/>
    </row>
    <row r="67" ht="32.25" customHeight="1" spans="1:5">
      <c r="A67" s="211" t="s">
        <v>1383</v>
      </c>
      <c r="B67" s="211" t="s">
        <v>1384</v>
      </c>
      <c r="C67" s="203">
        <v>290</v>
      </c>
      <c r="D67" s="203">
        <v>23</v>
      </c>
      <c r="E67" s="204">
        <v>7.9</v>
      </c>
    </row>
    <row r="68" ht="32.25" customHeight="1" spans="1:5">
      <c r="A68" s="198" t="s">
        <v>1385</v>
      </c>
      <c r="B68" s="198" t="s">
        <v>1386</v>
      </c>
      <c r="C68" s="207"/>
      <c r="D68" s="208"/>
      <c r="E68" s="208"/>
    </row>
    <row r="69" ht="32.25" customHeight="1" spans="1:5">
      <c r="A69" s="198" t="s">
        <v>1387</v>
      </c>
      <c r="B69" s="198" t="s">
        <v>1388</v>
      </c>
      <c r="C69" s="207"/>
      <c r="D69" s="208"/>
      <c r="E69" s="208"/>
    </row>
    <row r="70" ht="32.25" customHeight="1" spans="1:5">
      <c r="A70" s="198" t="s">
        <v>1389</v>
      </c>
      <c r="B70" s="198" t="s">
        <v>1390</v>
      </c>
      <c r="C70" s="207"/>
      <c r="D70" s="208"/>
      <c r="E70" s="208"/>
    </row>
    <row r="71" ht="32.25" customHeight="1" spans="1:5">
      <c r="A71" s="198" t="s">
        <v>1391</v>
      </c>
      <c r="B71" s="198" t="s">
        <v>1392</v>
      </c>
      <c r="C71" s="207">
        <v>290</v>
      </c>
      <c r="D71" s="208">
        <v>23</v>
      </c>
      <c r="E71" s="208">
        <v>7.9</v>
      </c>
    </row>
    <row r="72" ht="32.25" customHeight="1" spans="1:5">
      <c r="A72" s="211" t="s">
        <v>1393</v>
      </c>
      <c r="B72" s="211" t="s">
        <v>1394</v>
      </c>
      <c r="C72" s="203"/>
      <c r="D72" s="203"/>
      <c r="E72" s="204"/>
    </row>
    <row r="73" ht="32.25" customHeight="1" spans="1:5">
      <c r="A73" s="198" t="s">
        <v>1395</v>
      </c>
      <c r="B73" s="198" t="s">
        <v>1396</v>
      </c>
      <c r="C73" s="207"/>
      <c r="D73" s="208"/>
      <c r="E73" s="208"/>
    </row>
    <row r="74" ht="32.25" customHeight="1" spans="1:5">
      <c r="A74" s="198" t="s">
        <v>1397</v>
      </c>
      <c r="B74" s="198" t="s">
        <v>1398</v>
      </c>
      <c r="C74" s="207"/>
      <c r="D74" s="208"/>
      <c r="E74" s="208"/>
    </row>
    <row r="75" ht="32.25" customHeight="1" spans="1:5">
      <c r="A75" s="198" t="s">
        <v>1399</v>
      </c>
      <c r="B75" s="198" t="s">
        <v>1400</v>
      </c>
      <c r="C75" s="207"/>
      <c r="D75" s="208"/>
      <c r="E75" s="208"/>
    </row>
    <row r="76" ht="32.25" customHeight="1" spans="1:5">
      <c r="A76" s="211" t="s">
        <v>1401</v>
      </c>
      <c r="B76" s="211" t="s">
        <v>1402</v>
      </c>
      <c r="C76" s="203"/>
      <c r="D76" s="203"/>
      <c r="E76" s="209"/>
    </row>
    <row r="77" ht="32.25" customHeight="1" spans="1:5">
      <c r="A77" s="198" t="s">
        <v>1403</v>
      </c>
      <c r="B77" s="198" t="s">
        <v>1404</v>
      </c>
      <c r="C77" s="207"/>
      <c r="D77" s="208"/>
      <c r="E77" s="208"/>
    </row>
    <row r="78" ht="32.25" customHeight="1" spans="1:5">
      <c r="A78" s="198" t="s">
        <v>1405</v>
      </c>
      <c r="B78" s="198" t="s">
        <v>1406</v>
      </c>
      <c r="C78" s="207"/>
      <c r="D78" s="208"/>
      <c r="E78" s="208"/>
    </row>
    <row r="79" ht="32.25" customHeight="1" spans="1:5">
      <c r="A79" s="198" t="s">
        <v>1407</v>
      </c>
      <c r="B79" s="198" t="s">
        <v>1408</v>
      </c>
      <c r="C79" s="207"/>
      <c r="D79" s="208"/>
      <c r="E79" s="208"/>
    </row>
    <row r="80" ht="32.25" customHeight="1" spans="1:5">
      <c r="A80" s="198" t="s">
        <v>1409</v>
      </c>
      <c r="B80" s="198" t="s">
        <v>1410</v>
      </c>
      <c r="C80" s="207"/>
      <c r="D80" s="208"/>
      <c r="E80" s="208"/>
    </row>
    <row r="81" ht="32.25" customHeight="1" spans="1:5">
      <c r="A81" s="198" t="s">
        <v>1411</v>
      </c>
      <c r="B81" s="198" t="s">
        <v>1412</v>
      </c>
      <c r="C81" s="207"/>
      <c r="D81" s="208"/>
      <c r="E81" s="208"/>
    </row>
    <row r="82" ht="32.25" customHeight="1" spans="1:5">
      <c r="A82" s="198" t="s">
        <v>1413</v>
      </c>
      <c r="B82" s="198" t="s">
        <v>1414</v>
      </c>
      <c r="C82" s="207"/>
      <c r="D82" s="208"/>
      <c r="E82" s="208"/>
    </row>
    <row r="83" ht="32.25" customHeight="1" spans="1:5">
      <c r="A83" s="198" t="s">
        <v>1415</v>
      </c>
      <c r="B83" s="198" t="s">
        <v>1416</v>
      </c>
      <c r="C83" s="207"/>
      <c r="D83" s="208"/>
      <c r="E83" s="208"/>
    </row>
    <row r="84" ht="32.25" customHeight="1" spans="1:5">
      <c r="A84" s="198" t="s">
        <v>1417</v>
      </c>
      <c r="B84" s="198" t="s">
        <v>1418</v>
      </c>
      <c r="C84" s="207"/>
      <c r="D84" s="208"/>
      <c r="E84" s="208"/>
    </row>
    <row r="85" ht="32.25" customHeight="1" spans="1:5">
      <c r="A85" s="211" t="s">
        <v>1419</v>
      </c>
      <c r="B85" s="211" t="s">
        <v>1420</v>
      </c>
      <c r="C85" s="203">
        <v>285</v>
      </c>
      <c r="D85" s="203">
        <v>226</v>
      </c>
      <c r="E85" s="209">
        <v>79.3</v>
      </c>
    </row>
    <row r="86" ht="32.25" customHeight="1" spans="1:5">
      <c r="A86" s="198" t="s">
        <v>1421</v>
      </c>
      <c r="B86" s="198" t="s">
        <v>1422</v>
      </c>
      <c r="C86" s="207"/>
      <c r="D86" s="208"/>
      <c r="E86" s="208"/>
    </row>
    <row r="87" ht="32.25" customHeight="1" spans="1:5">
      <c r="A87" s="198" t="s">
        <v>1423</v>
      </c>
      <c r="B87" s="198" t="s">
        <v>1424</v>
      </c>
      <c r="C87" s="207"/>
      <c r="D87" s="208"/>
      <c r="E87" s="208"/>
    </row>
    <row r="88" ht="32.25" customHeight="1" spans="1:5">
      <c r="A88" s="198" t="s">
        <v>1425</v>
      </c>
      <c r="B88" s="198" t="s">
        <v>1426</v>
      </c>
      <c r="C88" s="207"/>
      <c r="D88" s="208"/>
      <c r="E88" s="208"/>
    </row>
    <row r="89" ht="32.25" customHeight="1" spans="1:5">
      <c r="A89" s="198" t="s">
        <v>1427</v>
      </c>
      <c r="B89" s="198" t="s">
        <v>1428</v>
      </c>
      <c r="C89" s="207"/>
      <c r="D89" s="208"/>
      <c r="E89" s="208"/>
    </row>
    <row r="90" ht="32.25" customHeight="1" spans="1:5">
      <c r="A90" s="198" t="s">
        <v>1429</v>
      </c>
      <c r="B90" s="198" t="s">
        <v>1430</v>
      </c>
      <c r="C90" s="207"/>
      <c r="D90" s="208"/>
      <c r="E90" s="208"/>
    </row>
    <row r="91" ht="32.25" customHeight="1" spans="1:5">
      <c r="A91" s="198" t="s">
        <v>1431</v>
      </c>
      <c r="B91" s="198" t="s">
        <v>1432</v>
      </c>
      <c r="C91" s="207"/>
      <c r="D91" s="208">
        <v>5</v>
      </c>
      <c r="E91" s="208"/>
    </row>
    <row r="92" ht="32.25" customHeight="1" spans="1:5">
      <c r="A92" s="198" t="s">
        <v>1433</v>
      </c>
      <c r="B92" s="198" t="s">
        <v>1434</v>
      </c>
      <c r="C92" s="207"/>
      <c r="D92" s="208"/>
      <c r="E92" s="208"/>
    </row>
    <row r="93" ht="32.25" customHeight="1" spans="1:5">
      <c r="A93" s="198" t="s">
        <v>1435</v>
      </c>
      <c r="B93" s="198" t="s">
        <v>1436</v>
      </c>
      <c r="C93" s="207"/>
      <c r="D93" s="208"/>
      <c r="E93" s="208"/>
    </row>
    <row r="94" ht="32.25" customHeight="1" spans="1:5">
      <c r="A94" s="198" t="s">
        <v>1437</v>
      </c>
      <c r="B94" s="198" t="s">
        <v>1438</v>
      </c>
      <c r="C94" s="207"/>
      <c r="D94" s="208"/>
      <c r="E94" s="208"/>
    </row>
    <row r="95" ht="32.25" customHeight="1" spans="1:5">
      <c r="A95" s="198" t="s">
        <v>1439</v>
      </c>
      <c r="B95" s="198" t="s">
        <v>1440</v>
      </c>
      <c r="C95" s="207"/>
      <c r="D95" s="208"/>
      <c r="E95" s="208"/>
    </row>
    <row r="96" ht="32.25" customHeight="1" spans="1:5">
      <c r="A96" s="198" t="s">
        <v>1441</v>
      </c>
      <c r="B96" s="198" t="s">
        <v>1442</v>
      </c>
      <c r="C96" s="207">
        <v>285</v>
      </c>
      <c r="D96" s="208">
        <v>221</v>
      </c>
      <c r="E96" s="208">
        <v>77.5</v>
      </c>
    </row>
    <row r="97" ht="32.25" customHeight="1" spans="1:5">
      <c r="A97" s="211" t="s">
        <v>1443</v>
      </c>
      <c r="B97" s="211" t="s">
        <v>1444</v>
      </c>
      <c r="C97" s="203">
        <v>24</v>
      </c>
      <c r="D97" s="203">
        <v>21</v>
      </c>
      <c r="E97" s="209">
        <v>87.5</v>
      </c>
    </row>
    <row r="98" ht="32.25" customHeight="1" spans="1:5">
      <c r="A98" s="198" t="s">
        <v>1445</v>
      </c>
      <c r="B98" s="198" t="s">
        <v>1446</v>
      </c>
      <c r="C98" s="207"/>
      <c r="D98" s="208"/>
      <c r="E98" s="208"/>
    </row>
    <row r="99" ht="32.25" customHeight="1" spans="1:5">
      <c r="A99" s="198" t="s">
        <v>1447</v>
      </c>
      <c r="B99" s="198" t="s">
        <v>1448</v>
      </c>
      <c r="C99" s="207"/>
      <c r="D99" s="208"/>
      <c r="E99" s="208"/>
    </row>
    <row r="100" ht="32.25" customHeight="1" spans="1:5">
      <c r="A100" s="198" t="s">
        <v>1449</v>
      </c>
      <c r="B100" s="198" t="s">
        <v>1450</v>
      </c>
      <c r="C100" s="207"/>
      <c r="D100" s="208"/>
      <c r="E100" s="208"/>
    </row>
    <row r="101" ht="32.25" customHeight="1" spans="1:5">
      <c r="A101" s="198" t="s">
        <v>1451</v>
      </c>
      <c r="B101" s="198" t="s">
        <v>1452</v>
      </c>
      <c r="C101" s="207"/>
      <c r="D101" s="208"/>
      <c r="E101" s="208"/>
    </row>
    <row r="102" ht="32.25" customHeight="1" spans="1:5">
      <c r="A102" s="198" t="s">
        <v>1453</v>
      </c>
      <c r="B102" s="198" t="s">
        <v>1454</v>
      </c>
      <c r="C102" s="207">
        <v>24</v>
      </c>
      <c r="D102" s="208">
        <v>21</v>
      </c>
      <c r="E102" s="208">
        <v>87.5</v>
      </c>
    </row>
  </sheetData>
  <autoFilter ref="A4:E102">
    <extLst/>
  </autoFilter>
  <mergeCells count="3">
    <mergeCell ref="A1:B1"/>
    <mergeCell ref="A2:E2"/>
    <mergeCell ref="D3:E3"/>
  </mergeCells>
  <pageMargins left="0.707638888888889" right="0.707638888888889" top="0.747916666666667" bottom="0.747916666666667" header="0.313888888888889" footer="0.313888888888889"/>
  <pageSetup paperSize="9" scale="94" orientation="portrait"/>
  <headerFooter>
    <oddFooter>&amp;C第&amp;P页/共&amp;N页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6"/>
  <sheetViews>
    <sheetView workbookViewId="0">
      <pane xSplit="1" ySplit="4" topLeftCell="B32" activePane="bottomRight" state="frozen"/>
      <selection/>
      <selection pane="topRight"/>
      <selection pane="bottomLeft"/>
      <selection pane="bottomRight" activeCell="A2" sqref="A2:D2"/>
    </sheetView>
  </sheetViews>
  <sheetFormatPr defaultColWidth="9" defaultRowHeight="19.5" customHeight="1" outlineLevelCol="3"/>
  <cols>
    <col min="1" max="1" width="35" style="215" customWidth="1"/>
    <col min="2" max="2" width="16.5" style="215" customWidth="1"/>
    <col min="3" max="3" width="15.625" style="215" customWidth="1"/>
    <col min="4" max="4" width="11.375" style="215" customWidth="1"/>
    <col min="5" max="230" width="9" style="215"/>
    <col min="231" max="231" width="46.125" style="215" customWidth="1"/>
    <col min="232" max="232" width="16.5" style="215" customWidth="1"/>
    <col min="233" max="233" width="15.625" style="215" customWidth="1"/>
    <col min="234" max="234" width="12" style="215" customWidth="1"/>
    <col min="235" max="243" width="9" style="215" hidden="1" customWidth="1"/>
    <col min="244" max="245" width="9" style="215"/>
    <col min="246" max="246" width="10.5" style="215" customWidth="1"/>
    <col min="247" max="486" width="9" style="215"/>
    <col min="487" max="487" width="46.125" style="215" customWidth="1"/>
    <col min="488" max="488" width="16.5" style="215" customWidth="1"/>
    <col min="489" max="489" width="15.625" style="215" customWidth="1"/>
    <col min="490" max="490" width="12" style="215" customWidth="1"/>
    <col min="491" max="499" width="9" style="215" hidden="1" customWidth="1"/>
    <col min="500" max="501" width="9" style="215"/>
    <col min="502" max="502" width="10.5" style="215" customWidth="1"/>
    <col min="503" max="742" width="9" style="215"/>
    <col min="743" max="743" width="46.125" style="215" customWidth="1"/>
    <col min="744" max="744" width="16.5" style="215" customWidth="1"/>
    <col min="745" max="745" width="15.625" style="215" customWidth="1"/>
    <col min="746" max="746" width="12" style="215" customWidth="1"/>
    <col min="747" max="755" width="9" style="215" hidden="1" customWidth="1"/>
    <col min="756" max="757" width="9" style="215"/>
    <col min="758" max="758" width="10.5" style="215" customWidth="1"/>
    <col min="759" max="998" width="9" style="215"/>
    <col min="999" max="999" width="46.125" style="215" customWidth="1"/>
    <col min="1000" max="1000" width="16.5" style="215" customWidth="1"/>
    <col min="1001" max="1001" width="15.625" style="215" customWidth="1"/>
    <col min="1002" max="1002" width="12" style="215" customWidth="1"/>
    <col min="1003" max="1011" width="9" style="215" hidden="1" customWidth="1"/>
    <col min="1012" max="1013" width="9" style="215"/>
    <col min="1014" max="1014" width="10.5" style="215" customWidth="1"/>
    <col min="1015" max="1254" width="9" style="215"/>
    <col min="1255" max="1255" width="46.125" style="215" customWidth="1"/>
    <col min="1256" max="1256" width="16.5" style="215" customWidth="1"/>
    <col min="1257" max="1257" width="15.625" style="215" customWidth="1"/>
    <col min="1258" max="1258" width="12" style="215" customWidth="1"/>
    <col min="1259" max="1267" width="9" style="215" hidden="1" customWidth="1"/>
    <col min="1268" max="1269" width="9" style="215"/>
    <col min="1270" max="1270" width="10.5" style="215" customWidth="1"/>
    <col min="1271" max="1510" width="9" style="215"/>
    <col min="1511" max="1511" width="46.125" style="215" customWidth="1"/>
    <col min="1512" max="1512" width="16.5" style="215" customWidth="1"/>
    <col min="1513" max="1513" width="15.625" style="215" customWidth="1"/>
    <col min="1514" max="1514" width="12" style="215" customWidth="1"/>
    <col min="1515" max="1523" width="9" style="215" hidden="1" customWidth="1"/>
    <col min="1524" max="1525" width="9" style="215"/>
    <col min="1526" max="1526" width="10.5" style="215" customWidth="1"/>
    <col min="1527" max="1766" width="9" style="215"/>
    <col min="1767" max="1767" width="46.125" style="215" customWidth="1"/>
    <col min="1768" max="1768" width="16.5" style="215" customWidth="1"/>
    <col min="1769" max="1769" width="15.625" style="215" customWidth="1"/>
    <col min="1770" max="1770" width="12" style="215" customWidth="1"/>
    <col min="1771" max="1779" width="9" style="215" hidden="1" customWidth="1"/>
    <col min="1780" max="1781" width="9" style="215"/>
    <col min="1782" max="1782" width="10.5" style="215" customWidth="1"/>
    <col min="1783" max="2022" width="9" style="215"/>
    <col min="2023" max="2023" width="46.125" style="215" customWidth="1"/>
    <col min="2024" max="2024" width="16.5" style="215" customWidth="1"/>
    <col min="2025" max="2025" width="15.625" style="215" customWidth="1"/>
    <col min="2026" max="2026" width="12" style="215" customWidth="1"/>
    <col min="2027" max="2035" width="9" style="215" hidden="1" customWidth="1"/>
    <col min="2036" max="2037" width="9" style="215"/>
    <col min="2038" max="2038" width="10.5" style="215" customWidth="1"/>
    <col min="2039" max="2278" width="9" style="215"/>
    <col min="2279" max="2279" width="46.125" style="215" customWidth="1"/>
    <col min="2280" max="2280" width="16.5" style="215" customWidth="1"/>
    <col min="2281" max="2281" width="15.625" style="215" customWidth="1"/>
    <col min="2282" max="2282" width="12" style="215" customWidth="1"/>
    <col min="2283" max="2291" width="9" style="215" hidden="1" customWidth="1"/>
    <col min="2292" max="2293" width="9" style="215"/>
    <col min="2294" max="2294" width="10.5" style="215" customWidth="1"/>
    <col min="2295" max="2534" width="9" style="215"/>
    <col min="2535" max="2535" width="46.125" style="215" customWidth="1"/>
    <col min="2536" max="2536" width="16.5" style="215" customWidth="1"/>
    <col min="2537" max="2537" width="15.625" style="215" customWidth="1"/>
    <col min="2538" max="2538" width="12" style="215" customWidth="1"/>
    <col min="2539" max="2547" width="9" style="215" hidden="1" customWidth="1"/>
    <col min="2548" max="2549" width="9" style="215"/>
    <col min="2550" max="2550" width="10.5" style="215" customWidth="1"/>
    <col min="2551" max="2790" width="9" style="215"/>
    <col min="2791" max="2791" width="46.125" style="215" customWidth="1"/>
    <col min="2792" max="2792" width="16.5" style="215" customWidth="1"/>
    <col min="2793" max="2793" width="15.625" style="215" customWidth="1"/>
    <col min="2794" max="2794" width="12" style="215" customWidth="1"/>
    <col min="2795" max="2803" width="9" style="215" hidden="1" customWidth="1"/>
    <col min="2804" max="2805" width="9" style="215"/>
    <col min="2806" max="2806" width="10.5" style="215" customWidth="1"/>
    <col min="2807" max="3046" width="9" style="215"/>
    <col min="3047" max="3047" width="46.125" style="215" customWidth="1"/>
    <col min="3048" max="3048" width="16.5" style="215" customWidth="1"/>
    <col min="3049" max="3049" width="15.625" style="215" customWidth="1"/>
    <col min="3050" max="3050" width="12" style="215" customWidth="1"/>
    <col min="3051" max="3059" width="9" style="215" hidden="1" customWidth="1"/>
    <col min="3060" max="3061" width="9" style="215"/>
    <col min="3062" max="3062" width="10.5" style="215" customWidth="1"/>
    <col min="3063" max="3302" width="9" style="215"/>
    <col min="3303" max="3303" width="46.125" style="215" customWidth="1"/>
    <col min="3304" max="3304" width="16.5" style="215" customWidth="1"/>
    <col min="3305" max="3305" width="15.625" style="215" customWidth="1"/>
    <col min="3306" max="3306" width="12" style="215" customWidth="1"/>
    <col min="3307" max="3315" width="9" style="215" hidden="1" customWidth="1"/>
    <col min="3316" max="3317" width="9" style="215"/>
    <col min="3318" max="3318" width="10.5" style="215" customWidth="1"/>
    <col min="3319" max="3558" width="9" style="215"/>
    <col min="3559" max="3559" width="46.125" style="215" customWidth="1"/>
    <col min="3560" max="3560" width="16.5" style="215" customWidth="1"/>
    <col min="3561" max="3561" width="15.625" style="215" customWidth="1"/>
    <col min="3562" max="3562" width="12" style="215" customWidth="1"/>
    <col min="3563" max="3571" width="9" style="215" hidden="1" customWidth="1"/>
    <col min="3572" max="3573" width="9" style="215"/>
    <col min="3574" max="3574" width="10.5" style="215" customWidth="1"/>
    <col min="3575" max="3814" width="9" style="215"/>
    <col min="3815" max="3815" width="46.125" style="215" customWidth="1"/>
    <col min="3816" max="3816" width="16.5" style="215" customWidth="1"/>
    <col min="3817" max="3817" width="15.625" style="215" customWidth="1"/>
    <col min="3818" max="3818" width="12" style="215" customWidth="1"/>
    <col min="3819" max="3827" width="9" style="215" hidden="1" customWidth="1"/>
    <col min="3828" max="3829" width="9" style="215"/>
    <col min="3830" max="3830" width="10.5" style="215" customWidth="1"/>
    <col min="3831" max="4070" width="9" style="215"/>
    <col min="4071" max="4071" width="46.125" style="215" customWidth="1"/>
    <col min="4072" max="4072" width="16.5" style="215" customWidth="1"/>
    <col min="4073" max="4073" width="15.625" style="215" customWidth="1"/>
    <col min="4074" max="4074" width="12" style="215" customWidth="1"/>
    <col min="4075" max="4083" width="9" style="215" hidden="1" customWidth="1"/>
    <col min="4084" max="4085" width="9" style="215"/>
    <col min="4086" max="4086" width="10.5" style="215" customWidth="1"/>
    <col min="4087" max="4326" width="9" style="215"/>
    <col min="4327" max="4327" width="46.125" style="215" customWidth="1"/>
    <col min="4328" max="4328" width="16.5" style="215" customWidth="1"/>
    <col min="4329" max="4329" width="15.625" style="215" customWidth="1"/>
    <col min="4330" max="4330" width="12" style="215" customWidth="1"/>
    <col min="4331" max="4339" width="9" style="215" hidden="1" customWidth="1"/>
    <col min="4340" max="4341" width="9" style="215"/>
    <col min="4342" max="4342" width="10.5" style="215" customWidth="1"/>
    <col min="4343" max="4582" width="9" style="215"/>
    <col min="4583" max="4583" width="46.125" style="215" customWidth="1"/>
    <col min="4584" max="4584" width="16.5" style="215" customWidth="1"/>
    <col min="4585" max="4585" width="15.625" style="215" customWidth="1"/>
    <col min="4586" max="4586" width="12" style="215" customWidth="1"/>
    <col min="4587" max="4595" width="9" style="215" hidden="1" customWidth="1"/>
    <col min="4596" max="4597" width="9" style="215"/>
    <col min="4598" max="4598" width="10.5" style="215" customWidth="1"/>
    <col min="4599" max="4838" width="9" style="215"/>
    <col min="4839" max="4839" width="46.125" style="215" customWidth="1"/>
    <col min="4840" max="4840" width="16.5" style="215" customWidth="1"/>
    <col min="4841" max="4841" width="15.625" style="215" customWidth="1"/>
    <col min="4842" max="4842" width="12" style="215" customWidth="1"/>
    <col min="4843" max="4851" width="9" style="215" hidden="1" customWidth="1"/>
    <col min="4852" max="4853" width="9" style="215"/>
    <col min="4854" max="4854" width="10.5" style="215" customWidth="1"/>
    <col min="4855" max="5094" width="9" style="215"/>
    <col min="5095" max="5095" width="46.125" style="215" customWidth="1"/>
    <col min="5096" max="5096" width="16.5" style="215" customWidth="1"/>
    <col min="5097" max="5097" width="15.625" style="215" customWidth="1"/>
    <col min="5098" max="5098" width="12" style="215" customWidth="1"/>
    <col min="5099" max="5107" width="9" style="215" hidden="1" customWidth="1"/>
    <col min="5108" max="5109" width="9" style="215"/>
    <col min="5110" max="5110" width="10.5" style="215" customWidth="1"/>
    <col min="5111" max="5350" width="9" style="215"/>
    <col min="5351" max="5351" width="46.125" style="215" customWidth="1"/>
    <col min="5352" max="5352" width="16.5" style="215" customWidth="1"/>
    <col min="5353" max="5353" width="15.625" style="215" customWidth="1"/>
    <col min="5354" max="5354" width="12" style="215" customWidth="1"/>
    <col min="5355" max="5363" width="9" style="215" hidden="1" customWidth="1"/>
    <col min="5364" max="5365" width="9" style="215"/>
    <col min="5366" max="5366" width="10.5" style="215" customWidth="1"/>
    <col min="5367" max="5606" width="9" style="215"/>
    <col min="5607" max="5607" width="46.125" style="215" customWidth="1"/>
    <col min="5608" max="5608" width="16.5" style="215" customWidth="1"/>
    <col min="5609" max="5609" width="15.625" style="215" customWidth="1"/>
    <col min="5610" max="5610" width="12" style="215" customWidth="1"/>
    <col min="5611" max="5619" width="9" style="215" hidden="1" customWidth="1"/>
    <col min="5620" max="5621" width="9" style="215"/>
    <col min="5622" max="5622" width="10.5" style="215" customWidth="1"/>
    <col min="5623" max="5862" width="9" style="215"/>
    <col min="5863" max="5863" width="46.125" style="215" customWidth="1"/>
    <col min="5864" max="5864" width="16.5" style="215" customWidth="1"/>
    <col min="5865" max="5865" width="15.625" style="215" customWidth="1"/>
    <col min="5866" max="5866" width="12" style="215" customWidth="1"/>
    <col min="5867" max="5875" width="9" style="215" hidden="1" customWidth="1"/>
    <col min="5876" max="5877" width="9" style="215"/>
    <col min="5878" max="5878" width="10.5" style="215" customWidth="1"/>
    <col min="5879" max="6118" width="9" style="215"/>
    <col min="6119" max="6119" width="46.125" style="215" customWidth="1"/>
    <col min="6120" max="6120" width="16.5" style="215" customWidth="1"/>
    <col min="6121" max="6121" width="15.625" style="215" customWidth="1"/>
    <col min="6122" max="6122" width="12" style="215" customWidth="1"/>
    <col min="6123" max="6131" width="9" style="215" hidden="1" customWidth="1"/>
    <col min="6132" max="6133" width="9" style="215"/>
    <col min="6134" max="6134" width="10.5" style="215" customWidth="1"/>
    <col min="6135" max="6374" width="9" style="215"/>
    <col min="6375" max="6375" width="46.125" style="215" customWidth="1"/>
    <col min="6376" max="6376" width="16.5" style="215" customWidth="1"/>
    <col min="6377" max="6377" width="15.625" style="215" customWidth="1"/>
    <col min="6378" max="6378" width="12" style="215" customWidth="1"/>
    <col min="6379" max="6387" width="9" style="215" hidden="1" customWidth="1"/>
    <col min="6388" max="6389" width="9" style="215"/>
    <col min="6390" max="6390" width="10.5" style="215" customWidth="1"/>
    <col min="6391" max="6630" width="9" style="215"/>
    <col min="6631" max="6631" width="46.125" style="215" customWidth="1"/>
    <col min="6632" max="6632" width="16.5" style="215" customWidth="1"/>
    <col min="6633" max="6633" width="15.625" style="215" customWidth="1"/>
    <col min="6634" max="6634" width="12" style="215" customWidth="1"/>
    <col min="6635" max="6643" width="9" style="215" hidden="1" customWidth="1"/>
    <col min="6644" max="6645" width="9" style="215"/>
    <col min="6646" max="6646" width="10.5" style="215" customWidth="1"/>
    <col min="6647" max="6886" width="9" style="215"/>
    <col min="6887" max="6887" width="46.125" style="215" customWidth="1"/>
    <col min="6888" max="6888" width="16.5" style="215" customWidth="1"/>
    <col min="6889" max="6889" width="15.625" style="215" customWidth="1"/>
    <col min="6890" max="6890" width="12" style="215" customWidth="1"/>
    <col min="6891" max="6899" width="9" style="215" hidden="1" customWidth="1"/>
    <col min="6900" max="6901" width="9" style="215"/>
    <col min="6902" max="6902" width="10.5" style="215" customWidth="1"/>
    <col min="6903" max="7142" width="9" style="215"/>
    <col min="7143" max="7143" width="46.125" style="215" customWidth="1"/>
    <col min="7144" max="7144" width="16.5" style="215" customWidth="1"/>
    <col min="7145" max="7145" width="15.625" style="215" customWidth="1"/>
    <col min="7146" max="7146" width="12" style="215" customWidth="1"/>
    <col min="7147" max="7155" width="9" style="215" hidden="1" customWidth="1"/>
    <col min="7156" max="7157" width="9" style="215"/>
    <col min="7158" max="7158" width="10.5" style="215" customWidth="1"/>
    <col min="7159" max="7398" width="9" style="215"/>
    <col min="7399" max="7399" width="46.125" style="215" customWidth="1"/>
    <col min="7400" max="7400" width="16.5" style="215" customWidth="1"/>
    <col min="7401" max="7401" width="15.625" style="215" customWidth="1"/>
    <col min="7402" max="7402" width="12" style="215" customWidth="1"/>
    <col min="7403" max="7411" width="9" style="215" hidden="1" customWidth="1"/>
    <col min="7412" max="7413" width="9" style="215"/>
    <col min="7414" max="7414" width="10.5" style="215" customWidth="1"/>
    <col min="7415" max="7654" width="9" style="215"/>
    <col min="7655" max="7655" width="46.125" style="215" customWidth="1"/>
    <col min="7656" max="7656" width="16.5" style="215" customWidth="1"/>
    <col min="7657" max="7657" width="15.625" style="215" customWidth="1"/>
    <col min="7658" max="7658" width="12" style="215" customWidth="1"/>
    <col min="7659" max="7667" width="9" style="215" hidden="1" customWidth="1"/>
    <col min="7668" max="7669" width="9" style="215"/>
    <col min="7670" max="7670" width="10.5" style="215" customWidth="1"/>
    <col min="7671" max="7910" width="9" style="215"/>
    <col min="7911" max="7911" width="46.125" style="215" customWidth="1"/>
    <col min="7912" max="7912" width="16.5" style="215" customWidth="1"/>
    <col min="7913" max="7913" width="15.625" style="215" customWidth="1"/>
    <col min="7914" max="7914" width="12" style="215" customWidth="1"/>
    <col min="7915" max="7923" width="9" style="215" hidden="1" customWidth="1"/>
    <col min="7924" max="7925" width="9" style="215"/>
    <col min="7926" max="7926" width="10.5" style="215" customWidth="1"/>
    <col min="7927" max="8166" width="9" style="215"/>
    <col min="8167" max="8167" width="46.125" style="215" customWidth="1"/>
    <col min="8168" max="8168" width="16.5" style="215" customWidth="1"/>
    <col min="8169" max="8169" width="15.625" style="215" customWidth="1"/>
    <col min="8170" max="8170" width="12" style="215" customWidth="1"/>
    <col min="8171" max="8179" width="9" style="215" hidden="1" customWidth="1"/>
    <col min="8180" max="8181" width="9" style="215"/>
    <col min="8182" max="8182" width="10.5" style="215" customWidth="1"/>
    <col min="8183" max="8422" width="9" style="215"/>
    <col min="8423" max="8423" width="46.125" style="215" customWidth="1"/>
    <col min="8424" max="8424" width="16.5" style="215" customWidth="1"/>
    <col min="8425" max="8425" width="15.625" style="215" customWidth="1"/>
    <col min="8426" max="8426" width="12" style="215" customWidth="1"/>
    <col min="8427" max="8435" width="9" style="215" hidden="1" customWidth="1"/>
    <col min="8436" max="8437" width="9" style="215"/>
    <col min="8438" max="8438" width="10.5" style="215" customWidth="1"/>
    <col min="8439" max="8678" width="9" style="215"/>
    <col min="8679" max="8679" width="46.125" style="215" customWidth="1"/>
    <col min="8680" max="8680" width="16.5" style="215" customWidth="1"/>
    <col min="8681" max="8681" width="15.625" style="215" customWidth="1"/>
    <col min="8682" max="8682" width="12" style="215" customWidth="1"/>
    <col min="8683" max="8691" width="9" style="215" hidden="1" customWidth="1"/>
    <col min="8692" max="8693" width="9" style="215"/>
    <col min="8694" max="8694" width="10.5" style="215" customWidth="1"/>
    <col min="8695" max="8934" width="9" style="215"/>
    <col min="8935" max="8935" width="46.125" style="215" customWidth="1"/>
    <col min="8936" max="8936" width="16.5" style="215" customWidth="1"/>
    <col min="8937" max="8937" width="15.625" style="215" customWidth="1"/>
    <col min="8938" max="8938" width="12" style="215" customWidth="1"/>
    <col min="8939" max="8947" width="9" style="215" hidden="1" customWidth="1"/>
    <col min="8948" max="8949" width="9" style="215"/>
    <col min="8950" max="8950" width="10.5" style="215" customWidth="1"/>
    <col min="8951" max="9190" width="9" style="215"/>
    <col min="9191" max="9191" width="46.125" style="215" customWidth="1"/>
    <col min="9192" max="9192" width="16.5" style="215" customWidth="1"/>
    <col min="9193" max="9193" width="15.625" style="215" customWidth="1"/>
    <col min="9194" max="9194" width="12" style="215" customWidth="1"/>
    <col min="9195" max="9203" width="9" style="215" hidden="1" customWidth="1"/>
    <col min="9204" max="9205" width="9" style="215"/>
    <col min="9206" max="9206" width="10.5" style="215" customWidth="1"/>
    <col min="9207" max="9446" width="9" style="215"/>
    <col min="9447" max="9447" width="46.125" style="215" customWidth="1"/>
    <col min="9448" max="9448" width="16.5" style="215" customWidth="1"/>
    <col min="9449" max="9449" width="15.625" style="215" customWidth="1"/>
    <col min="9450" max="9450" width="12" style="215" customWidth="1"/>
    <col min="9451" max="9459" width="9" style="215" hidden="1" customWidth="1"/>
    <col min="9460" max="9461" width="9" style="215"/>
    <col min="9462" max="9462" width="10.5" style="215" customWidth="1"/>
    <col min="9463" max="9702" width="9" style="215"/>
    <col min="9703" max="9703" width="46.125" style="215" customWidth="1"/>
    <col min="9704" max="9704" width="16.5" style="215" customWidth="1"/>
    <col min="9705" max="9705" width="15.625" style="215" customWidth="1"/>
    <col min="9706" max="9706" width="12" style="215" customWidth="1"/>
    <col min="9707" max="9715" width="9" style="215" hidden="1" customWidth="1"/>
    <col min="9716" max="9717" width="9" style="215"/>
    <col min="9718" max="9718" width="10.5" style="215" customWidth="1"/>
    <col min="9719" max="9958" width="9" style="215"/>
    <col min="9959" max="9959" width="46.125" style="215" customWidth="1"/>
    <col min="9960" max="9960" width="16.5" style="215" customWidth="1"/>
    <col min="9961" max="9961" width="15.625" style="215" customWidth="1"/>
    <col min="9962" max="9962" width="12" style="215" customWidth="1"/>
    <col min="9963" max="9971" width="9" style="215" hidden="1" customWidth="1"/>
    <col min="9972" max="9973" width="9" style="215"/>
    <col min="9974" max="9974" width="10.5" style="215" customWidth="1"/>
    <col min="9975" max="10214" width="9" style="215"/>
    <col min="10215" max="10215" width="46.125" style="215" customWidth="1"/>
    <col min="10216" max="10216" width="16.5" style="215" customWidth="1"/>
    <col min="10217" max="10217" width="15.625" style="215" customWidth="1"/>
    <col min="10218" max="10218" width="12" style="215" customWidth="1"/>
    <col min="10219" max="10227" width="9" style="215" hidden="1" customWidth="1"/>
    <col min="10228" max="10229" width="9" style="215"/>
    <col min="10230" max="10230" width="10.5" style="215" customWidth="1"/>
    <col min="10231" max="10470" width="9" style="215"/>
    <col min="10471" max="10471" width="46.125" style="215" customWidth="1"/>
    <col min="10472" max="10472" width="16.5" style="215" customWidth="1"/>
    <col min="10473" max="10473" width="15.625" style="215" customWidth="1"/>
    <col min="10474" max="10474" width="12" style="215" customWidth="1"/>
    <col min="10475" max="10483" width="9" style="215" hidden="1" customWidth="1"/>
    <col min="10484" max="10485" width="9" style="215"/>
    <col min="10486" max="10486" width="10.5" style="215" customWidth="1"/>
    <col min="10487" max="10726" width="9" style="215"/>
    <col min="10727" max="10727" width="46.125" style="215" customWidth="1"/>
    <col min="10728" max="10728" width="16.5" style="215" customWidth="1"/>
    <col min="10729" max="10729" width="15.625" style="215" customWidth="1"/>
    <col min="10730" max="10730" width="12" style="215" customWidth="1"/>
    <col min="10731" max="10739" width="9" style="215" hidden="1" customWidth="1"/>
    <col min="10740" max="10741" width="9" style="215"/>
    <col min="10742" max="10742" width="10.5" style="215" customWidth="1"/>
    <col min="10743" max="10982" width="9" style="215"/>
    <col min="10983" max="10983" width="46.125" style="215" customWidth="1"/>
    <col min="10984" max="10984" width="16.5" style="215" customWidth="1"/>
    <col min="10985" max="10985" width="15.625" style="215" customWidth="1"/>
    <col min="10986" max="10986" width="12" style="215" customWidth="1"/>
    <col min="10987" max="10995" width="9" style="215" hidden="1" customWidth="1"/>
    <col min="10996" max="10997" width="9" style="215"/>
    <col min="10998" max="10998" width="10.5" style="215" customWidth="1"/>
    <col min="10999" max="11238" width="9" style="215"/>
    <col min="11239" max="11239" width="46.125" style="215" customWidth="1"/>
    <col min="11240" max="11240" width="16.5" style="215" customWidth="1"/>
    <col min="11241" max="11241" width="15.625" style="215" customWidth="1"/>
    <col min="11242" max="11242" width="12" style="215" customWidth="1"/>
    <col min="11243" max="11251" width="9" style="215" hidden="1" customWidth="1"/>
    <col min="11252" max="11253" width="9" style="215"/>
    <col min="11254" max="11254" width="10.5" style="215" customWidth="1"/>
    <col min="11255" max="11494" width="9" style="215"/>
    <col min="11495" max="11495" width="46.125" style="215" customWidth="1"/>
    <col min="11496" max="11496" width="16.5" style="215" customWidth="1"/>
    <col min="11497" max="11497" width="15.625" style="215" customWidth="1"/>
    <col min="11498" max="11498" width="12" style="215" customWidth="1"/>
    <col min="11499" max="11507" width="9" style="215" hidden="1" customWidth="1"/>
    <col min="11508" max="11509" width="9" style="215"/>
    <col min="11510" max="11510" width="10.5" style="215" customWidth="1"/>
    <col min="11511" max="11750" width="9" style="215"/>
    <col min="11751" max="11751" width="46.125" style="215" customWidth="1"/>
    <col min="11752" max="11752" width="16.5" style="215" customWidth="1"/>
    <col min="11753" max="11753" width="15.625" style="215" customWidth="1"/>
    <col min="11754" max="11754" width="12" style="215" customWidth="1"/>
    <col min="11755" max="11763" width="9" style="215" hidden="1" customWidth="1"/>
    <col min="11764" max="11765" width="9" style="215"/>
    <col min="11766" max="11766" width="10.5" style="215" customWidth="1"/>
    <col min="11767" max="12006" width="9" style="215"/>
    <col min="12007" max="12007" width="46.125" style="215" customWidth="1"/>
    <col min="12008" max="12008" width="16.5" style="215" customWidth="1"/>
    <col min="12009" max="12009" width="15.625" style="215" customWidth="1"/>
    <col min="12010" max="12010" width="12" style="215" customWidth="1"/>
    <col min="12011" max="12019" width="9" style="215" hidden="1" customWidth="1"/>
    <col min="12020" max="12021" width="9" style="215"/>
    <col min="12022" max="12022" width="10.5" style="215" customWidth="1"/>
    <col min="12023" max="12262" width="9" style="215"/>
    <col min="12263" max="12263" width="46.125" style="215" customWidth="1"/>
    <col min="12264" max="12264" width="16.5" style="215" customWidth="1"/>
    <col min="12265" max="12265" width="15.625" style="215" customWidth="1"/>
    <col min="12266" max="12266" width="12" style="215" customWidth="1"/>
    <col min="12267" max="12275" width="9" style="215" hidden="1" customWidth="1"/>
    <col min="12276" max="12277" width="9" style="215"/>
    <col min="12278" max="12278" width="10.5" style="215" customWidth="1"/>
    <col min="12279" max="12518" width="9" style="215"/>
    <col min="12519" max="12519" width="46.125" style="215" customWidth="1"/>
    <col min="12520" max="12520" width="16.5" style="215" customWidth="1"/>
    <col min="12521" max="12521" width="15.625" style="215" customWidth="1"/>
    <col min="12522" max="12522" width="12" style="215" customWidth="1"/>
    <col min="12523" max="12531" width="9" style="215" hidden="1" customWidth="1"/>
    <col min="12532" max="12533" width="9" style="215"/>
    <col min="12534" max="12534" width="10.5" style="215" customWidth="1"/>
    <col min="12535" max="12774" width="9" style="215"/>
    <col min="12775" max="12775" width="46.125" style="215" customWidth="1"/>
    <col min="12776" max="12776" width="16.5" style="215" customWidth="1"/>
    <col min="12777" max="12777" width="15.625" style="215" customWidth="1"/>
    <col min="12778" max="12778" width="12" style="215" customWidth="1"/>
    <col min="12779" max="12787" width="9" style="215" hidden="1" customWidth="1"/>
    <col min="12788" max="12789" width="9" style="215"/>
    <col min="12790" max="12790" width="10.5" style="215" customWidth="1"/>
    <col min="12791" max="13030" width="9" style="215"/>
    <col min="13031" max="13031" width="46.125" style="215" customWidth="1"/>
    <col min="13032" max="13032" width="16.5" style="215" customWidth="1"/>
    <col min="13033" max="13033" width="15.625" style="215" customWidth="1"/>
    <col min="13034" max="13034" width="12" style="215" customWidth="1"/>
    <col min="13035" max="13043" width="9" style="215" hidden="1" customWidth="1"/>
    <col min="13044" max="13045" width="9" style="215"/>
    <col min="13046" max="13046" width="10.5" style="215" customWidth="1"/>
    <col min="13047" max="13286" width="9" style="215"/>
    <col min="13287" max="13287" width="46.125" style="215" customWidth="1"/>
    <col min="13288" max="13288" width="16.5" style="215" customWidth="1"/>
    <col min="13289" max="13289" width="15.625" style="215" customWidth="1"/>
    <col min="13290" max="13290" width="12" style="215" customWidth="1"/>
    <col min="13291" max="13299" width="9" style="215" hidden="1" customWidth="1"/>
    <col min="13300" max="13301" width="9" style="215"/>
    <col min="13302" max="13302" width="10.5" style="215" customWidth="1"/>
    <col min="13303" max="13542" width="9" style="215"/>
    <col min="13543" max="13543" width="46.125" style="215" customWidth="1"/>
    <col min="13544" max="13544" width="16.5" style="215" customWidth="1"/>
    <col min="13545" max="13545" width="15.625" style="215" customWidth="1"/>
    <col min="13546" max="13546" width="12" style="215" customWidth="1"/>
    <col min="13547" max="13555" width="9" style="215" hidden="1" customWidth="1"/>
    <col min="13556" max="13557" width="9" style="215"/>
    <col min="13558" max="13558" width="10.5" style="215" customWidth="1"/>
    <col min="13559" max="13798" width="9" style="215"/>
    <col min="13799" max="13799" width="46.125" style="215" customWidth="1"/>
    <col min="13800" max="13800" width="16.5" style="215" customWidth="1"/>
    <col min="13801" max="13801" width="15.625" style="215" customWidth="1"/>
    <col min="13802" max="13802" width="12" style="215" customWidth="1"/>
    <col min="13803" max="13811" width="9" style="215" hidden="1" customWidth="1"/>
    <col min="13812" max="13813" width="9" style="215"/>
    <col min="13814" max="13814" width="10.5" style="215" customWidth="1"/>
    <col min="13815" max="14054" width="9" style="215"/>
    <col min="14055" max="14055" width="46.125" style="215" customWidth="1"/>
    <col min="14056" max="14056" width="16.5" style="215" customWidth="1"/>
    <col min="14057" max="14057" width="15.625" style="215" customWidth="1"/>
    <col min="14058" max="14058" width="12" style="215" customWidth="1"/>
    <col min="14059" max="14067" width="9" style="215" hidden="1" customWidth="1"/>
    <col min="14068" max="14069" width="9" style="215"/>
    <col min="14070" max="14070" width="10.5" style="215" customWidth="1"/>
    <col min="14071" max="14310" width="9" style="215"/>
    <col min="14311" max="14311" width="46.125" style="215" customWidth="1"/>
    <col min="14312" max="14312" width="16.5" style="215" customWidth="1"/>
    <col min="14313" max="14313" width="15.625" style="215" customWidth="1"/>
    <col min="14314" max="14314" width="12" style="215" customWidth="1"/>
    <col min="14315" max="14323" width="9" style="215" hidden="1" customWidth="1"/>
    <col min="14324" max="14325" width="9" style="215"/>
    <col min="14326" max="14326" width="10.5" style="215" customWidth="1"/>
    <col min="14327" max="14566" width="9" style="215"/>
    <col min="14567" max="14567" width="46.125" style="215" customWidth="1"/>
    <col min="14568" max="14568" width="16.5" style="215" customWidth="1"/>
    <col min="14569" max="14569" width="15.625" style="215" customWidth="1"/>
    <col min="14570" max="14570" width="12" style="215" customWidth="1"/>
    <col min="14571" max="14579" width="9" style="215" hidden="1" customWidth="1"/>
    <col min="14580" max="14581" width="9" style="215"/>
    <col min="14582" max="14582" width="10.5" style="215" customWidth="1"/>
    <col min="14583" max="14822" width="9" style="215"/>
    <col min="14823" max="14823" width="46.125" style="215" customWidth="1"/>
    <col min="14824" max="14824" width="16.5" style="215" customWidth="1"/>
    <col min="14825" max="14825" width="15.625" style="215" customWidth="1"/>
    <col min="14826" max="14826" width="12" style="215" customWidth="1"/>
    <col min="14827" max="14835" width="9" style="215" hidden="1" customWidth="1"/>
    <col min="14836" max="14837" width="9" style="215"/>
    <col min="14838" max="14838" width="10.5" style="215" customWidth="1"/>
    <col min="14839" max="15078" width="9" style="215"/>
    <col min="15079" max="15079" width="46.125" style="215" customWidth="1"/>
    <col min="15080" max="15080" width="16.5" style="215" customWidth="1"/>
    <col min="15081" max="15081" width="15.625" style="215" customWidth="1"/>
    <col min="15082" max="15082" width="12" style="215" customWidth="1"/>
    <col min="15083" max="15091" width="9" style="215" hidden="1" customWidth="1"/>
    <col min="15092" max="15093" width="9" style="215"/>
    <col min="15094" max="15094" width="10.5" style="215" customWidth="1"/>
    <col min="15095" max="15334" width="9" style="215"/>
    <col min="15335" max="15335" width="46.125" style="215" customWidth="1"/>
    <col min="15336" max="15336" width="16.5" style="215" customWidth="1"/>
    <col min="15337" max="15337" width="15.625" style="215" customWidth="1"/>
    <col min="15338" max="15338" width="12" style="215" customWidth="1"/>
    <col min="15339" max="15347" width="9" style="215" hidden="1" customWidth="1"/>
    <col min="15348" max="15349" width="9" style="215"/>
    <col min="15350" max="15350" width="10.5" style="215" customWidth="1"/>
    <col min="15351" max="15590" width="9" style="215"/>
    <col min="15591" max="15591" width="46.125" style="215" customWidth="1"/>
    <col min="15592" max="15592" width="16.5" style="215" customWidth="1"/>
    <col min="15593" max="15593" width="15.625" style="215" customWidth="1"/>
    <col min="15594" max="15594" width="12" style="215" customWidth="1"/>
    <col min="15595" max="15603" width="9" style="215" hidden="1" customWidth="1"/>
    <col min="15604" max="15605" width="9" style="215"/>
    <col min="15606" max="15606" width="10.5" style="215" customWidth="1"/>
    <col min="15607" max="15846" width="9" style="215"/>
    <col min="15847" max="15847" width="46.125" style="215" customWidth="1"/>
    <col min="15848" max="15848" width="16.5" style="215" customWidth="1"/>
    <col min="15849" max="15849" width="15.625" style="215" customWidth="1"/>
    <col min="15850" max="15850" width="12" style="215" customWidth="1"/>
    <col min="15851" max="15859" width="9" style="215" hidden="1" customWidth="1"/>
    <col min="15860" max="15861" width="9" style="215"/>
    <col min="15862" max="15862" width="10.5" style="215" customWidth="1"/>
    <col min="15863" max="16102" width="9" style="215"/>
    <col min="16103" max="16103" width="46.125" style="215" customWidth="1"/>
    <col min="16104" max="16104" width="16.5" style="215" customWidth="1"/>
    <col min="16105" max="16105" width="15.625" style="215" customWidth="1"/>
    <col min="16106" max="16106" width="12" style="215" customWidth="1"/>
    <col min="16107" max="16115" width="9" style="215" hidden="1" customWidth="1"/>
    <col min="16116" max="16117" width="9" style="215"/>
    <col min="16118" max="16118" width="10.5" style="215" customWidth="1"/>
    <col min="16119" max="16384" width="9" style="215"/>
  </cols>
  <sheetData>
    <row r="1" customHeight="1" spans="1:1">
      <c r="A1" s="216" t="str">
        <f>目录!C19</f>
        <v>表十四</v>
      </c>
    </row>
    <row r="2" ht="22.5" spans="1:4">
      <c r="A2" s="217" t="s">
        <v>1455</v>
      </c>
      <c r="B2" s="217"/>
      <c r="C2" s="217"/>
      <c r="D2" s="217"/>
    </row>
    <row r="3" customHeight="1" spans="1:3">
      <c r="A3" s="218"/>
      <c r="B3" s="218"/>
      <c r="C3" s="219" t="s">
        <v>29</v>
      </c>
    </row>
    <row r="4" spans="1:4">
      <c r="A4" s="220" t="s">
        <v>1164</v>
      </c>
      <c r="B4" s="220" t="s">
        <v>1124</v>
      </c>
      <c r="C4" s="220" t="s">
        <v>1125</v>
      </c>
      <c r="D4" s="221" t="s">
        <v>1236</v>
      </c>
    </row>
    <row r="5" ht="30.75" customHeight="1" spans="1:4">
      <c r="A5" s="222" t="s">
        <v>1237</v>
      </c>
      <c r="B5" s="223">
        <v>1852</v>
      </c>
      <c r="C5" s="223">
        <v>2393</v>
      </c>
      <c r="D5" s="224">
        <v>129.2</v>
      </c>
    </row>
    <row r="6" s="212" customFormat="1" ht="30.75" customHeight="1" spans="1:4">
      <c r="A6" s="225" t="s">
        <v>1238</v>
      </c>
      <c r="B6" s="226">
        <v>5</v>
      </c>
      <c r="C6" s="227">
        <v>5</v>
      </c>
      <c r="D6" s="224">
        <v>100</v>
      </c>
    </row>
    <row r="7" s="212" customFormat="1" ht="30.75" customHeight="1" spans="1:4">
      <c r="A7" s="228" t="s">
        <v>1239</v>
      </c>
      <c r="B7" s="226">
        <v>5</v>
      </c>
      <c r="C7" s="227"/>
      <c r="D7" s="224"/>
    </row>
    <row r="8" s="212" customFormat="1" ht="30.75" customHeight="1" spans="1:4">
      <c r="A8" s="228" t="s">
        <v>1240</v>
      </c>
      <c r="B8" s="226"/>
      <c r="C8" s="227">
        <v>5</v>
      </c>
      <c r="D8" s="224"/>
    </row>
    <row r="9" s="212" customFormat="1" ht="30.75" customHeight="1" spans="1:4">
      <c r="A9" s="229" t="s">
        <v>1241</v>
      </c>
      <c r="B9" s="226">
        <v>3</v>
      </c>
      <c r="C9" s="227">
        <v>3</v>
      </c>
      <c r="D9" s="224">
        <v>100</v>
      </c>
    </row>
    <row r="10" s="212" customFormat="1" ht="30.75" customHeight="1" spans="1:4">
      <c r="A10" s="228" t="s">
        <v>1242</v>
      </c>
      <c r="B10" s="226">
        <v>3</v>
      </c>
      <c r="C10" s="227">
        <v>3</v>
      </c>
      <c r="D10" s="224">
        <v>100</v>
      </c>
    </row>
    <row r="11" s="212" customFormat="1" ht="30.75" customHeight="1" spans="1:4">
      <c r="A11" s="228" t="s">
        <v>1243</v>
      </c>
      <c r="B11" s="226"/>
      <c r="C11" s="227"/>
      <c r="D11" s="224"/>
    </row>
    <row r="12" s="212" customFormat="1" ht="30.75" customHeight="1" spans="1:4">
      <c r="A12" s="229" t="s">
        <v>1244</v>
      </c>
      <c r="B12" s="226">
        <v>1245</v>
      </c>
      <c r="C12" s="227">
        <v>2115</v>
      </c>
      <c r="D12" s="224">
        <v>169.9</v>
      </c>
    </row>
    <row r="13" s="212" customFormat="1" ht="30.75" customHeight="1" spans="1:4">
      <c r="A13" s="228" t="s">
        <v>1245</v>
      </c>
      <c r="B13" s="226"/>
      <c r="C13" s="227">
        <v>515</v>
      </c>
      <c r="D13" s="224"/>
    </row>
    <row r="14" s="212" customFormat="1" ht="30.75" customHeight="1" spans="1:4">
      <c r="A14" s="228" t="s">
        <v>1246</v>
      </c>
      <c r="B14" s="226"/>
      <c r="C14" s="227"/>
      <c r="D14" s="224"/>
    </row>
    <row r="15" s="212" customFormat="1" ht="30.75" customHeight="1" spans="1:4">
      <c r="A15" s="228" t="s">
        <v>1247</v>
      </c>
      <c r="B15" s="226"/>
      <c r="C15" s="227"/>
      <c r="D15" s="224"/>
    </row>
    <row r="16" s="212" customFormat="1" ht="30.75" customHeight="1" spans="1:4">
      <c r="A16" s="228" t="s">
        <v>1248</v>
      </c>
      <c r="B16" s="226">
        <v>968</v>
      </c>
      <c r="C16" s="227">
        <v>1181</v>
      </c>
      <c r="D16" s="224">
        <v>122</v>
      </c>
    </row>
    <row r="17" s="212" customFormat="1" ht="30.75" customHeight="1" spans="1:4">
      <c r="A17" s="228" t="s">
        <v>1249</v>
      </c>
      <c r="B17" s="226">
        <v>277</v>
      </c>
      <c r="C17" s="227">
        <v>419</v>
      </c>
      <c r="D17" s="224">
        <v>151.3</v>
      </c>
    </row>
    <row r="18" s="212" customFormat="1" ht="30.75" customHeight="1" spans="1:4">
      <c r="A18" s="228" t="s">
        <v>1250</v>
      </c>
      <c r="B18" s="226"/>
      <c r="C18" s="227"/>
      <c r="D18" s="224"/>
    </row>
    <row r="19" s="212" customFormat="1" ht="30.75" customHeight="1" spans="1:4">
      <c r="A19" s="228" t="s">
        <v>1251</v>
      </c>
      <c r="B19" s="226"/>
      <c r="C19" s="227"/>
      <c r="D19" s="224"/>
    </row>
    <row r="20" s="212" customFormat="1" ht="30.75" customHeight="1" spans="1:4">
      <c r="A20" s="229" t="s">
        <v>1252</v>
      </c>
      <c r="B20" s="226"/>
      <c r="C20" s="227"/>
      <c r="D20" s="224"/>
    </row>
    <row r="21" s="212" customFormat="1" ht="30.75" customHeight="1" spans="1:4">
      <c r="A21" s="230" t="s">
        <v>1253</v>
      </c>
      <c r="B21" s="226"/>
      <c r="C21" s="227"/>
      <c r="D21" s="224"/>
    </row>
    <row r="22" s="212" customFormat="1" ht="30.75" customHeight="1" spans="1:4">
      <c r="A22" s="230" t="s">
        <v>1254</v>
      </c>
      <c r="B22" s="226"/>
      <c r="C22" s="227"/>
      <c r="D22" s="231"/>
    </row>
    <row r="23" s="212" customFormat="1" ht="30.75" customHeight="1" spans="1:4">
      <c r="A23" s="229" t="s">
        <v>1255</v>
      </c>
      <c r="B23" s="226">
        <v>290</v>
      </c>
      <c r="C23" s="227">
        <v>23</v>
      </c>
      <c r="D23" s="224">
        <v>7.9</v>
      </c>
    </row>
    <row r="24" s="212" customFormat="1" ht="30.75" customHeight="1" spans="1:4">
      <c r="A24" s="230" t="s">
        <v>1256</v>
      </c>
      <c r="B24" s="226">
        <v>290</v>
      </c>
      <c r="C24" s="227">
        <v>23</v>
      </c>
      <c r="D24" s="224">
        <v>7.9</v>
      </c>
    </row>
    <row r="25" s="212" customFormat="1" ht="30.75" customHeight="1" spans="1:4">
      <c r="A25" s="229" t="s">
        <v>1118</v>
      </c>
      <c r="B25" s="226">
        <v>285</v>
      </c>
      <c r="C25" s="232">
        <v>226</v>
      </c>
      <c r="D25" s="224">
        <v>79.3</v>
      </c>
    </row>
    <row r="26" spans="1:4">
      <c r="A26" s="230" t="s">
        <v>1257</v>
      </c>
      <c r="B26" s="226"/>
      <c r="C26" s="232"/>
      <c r="D26" s="224"/>
    </row>
    <row r="27" spans="1:4">
      <c r="A27" s="233" t="s">
        <v>1258</v>
      </c>
      <c r="B27" s="226"/>
      <c r="C27" s="232"/>
      <c r="D27" s="224"/>
    </row>
    <row r="28" ht="30.75" customHeight="1" spans="1:4">
      <c r="A28" s="230" t="s">
        <v>1259</v>
      </c>
      <c r="B28" s="226">
        <v>285</v>
      </c>
      <c r="C28" s="232">
        <v>226</v>
      </c>
      <c r="D28" s="224">
        <v>79.3</v>
      </c>
    </row>
    <row r="29" ht="30.75" customHeight="1" spans="1:4">
      <c r="A29" s="234" t="s">
        <v>1260</v>
      </c>
      <c r="B29" s="226">
        <v>24</v>
      </c>
      <c r="C29" s="232">
        <v>21</v>
      </c>
      <c r="D29" s="224">
        <v>87.5</v>
      </c>
    </row>
    <row r="30" ht="30.75" customHeight="1" spans="1:4">
      <c r="A30" s="235" t="s">
        <v>1261</v>
      </c>
      <c r="B30" s="226">
        <v>24</v>
      </c>
      <c r="C30" s="232">
        <v>21</v>
      </c>
      <c r="D30" s="224">
        <v>87.5</v>
      </c>
    </row>
    <row r="31" spans="1:4">
      <c r="A31" s="236" t="s">
        <v>1262</v>
      </c>
      <c r="B31" s="226"/>
      <c r="C31" s="227"/>
      <c r="D31" s="224"/>
    </row>
    <row r="32" spans="1:4">
      <c r="A32" s="236"/>
      <c r="B32" s="226"/>
      <c r="C32" s="227"/>
      <c r="D32" s="224"/>
    </row>
    <row r="33" ht="30.75" customHeight="1" spans="1:4">
      <c r="A33" s="237" t="s">
        <v>1263</v>
      </c>
      <c r="B33" s="226"/>
      <c r="C33" s="227">
        <v>270</v>
      </c>
      <c r="D33" s="224"/>
    </row>
    <row r="34" ht="30.75" customHeight="1" spans="1:4">
      <c r="A34" s="238" t="s">
        <v>1264</v>
      </c>
      <c r="B34" s="226"/>
      <c r="C34" s="227"/>
      <c r="D34" s="224"/>
    </row>
    <row r="35" ht="30.75" customHeight="1" spans="1:4">
      <c r="A35" s="229" t="s">
        <v>1265</v>
      </c>
      <c r="B35" s="226"/>
      <c r="C35" s="227"/>
      <c r="D35" s="224"/>
    </row>
    <row r="36" spans="1:4">
      <c r="A36" s="229" t="s">
        <v>1266</v>
      </c>
      <c r="B36" s="226">
        <v>1155</v>
      </c>
      <c r="C36" s="227"/>
      <c r="D36" s="224"/>
    </row>
    <row r="37" ht="30.75" customHeight="1" spans="1:4">
      <c r="A37" s="228"/>
      <c r="B37" s="228"/>
      <c r="C37" s="227"/>
      <c r="D37" s="231"/>
    </row>
    <row r="38" s="213" customFormat="1" ht="21.75" customHeight="1" spans="1:4">
      <c r="A38" s="239" t="s">
        <v>1267</v>
      </c>
      <c r="B38" s="226">
        <v>3007</v>
      </c>
      <c r="C38" s="226">
        <v>2663</v>
      </c>
      <c r="D38" s="224">
        <v>88.6</v>
      </c>
    </row>
    <row r="39" spans="1:4">
      <c r="A39" s="212"/>
      <c r="B39" s="212"/>
      <c r="C39" s="240"/>
      <c r="D39" s="213"/>
    </row>
    <row r="40" s="212" customFormat="1" customHeight="1" spans="1:4">
      <c r="A40" s="215"/>
      <c r="B40" s="215"/>
      <c r="C40" s="241"/>
      <c r="D40" s="215"/>
    </row>
    <row r="41" s="214" customFormat="1" customHeight="1" spans="1:4">
      <c r="A41" s="215"/>
      <c r="B41" s="215"/>
      <c r="C41" s="215"/>
      <c r="D41" s="212"/>
    </row>
    <row r="42" spans="4:4">
      <c r="D42" s="214"/>
    </row>
    <row r="45" s="212" customFormat="1" customHeight="1" spans="1:4">
      <c r="A45" s="215"/>
      <c r="B45" s="215"/>
      <c r="C45" s="215"/>
      <c r="D45" s="215"/>
    </row>
    <row r="46" customHeight="1" spans="4:4">
      <c r="D46" s="212"/>
    </row>
  </sheetData>
  <autoFilter ref="A4:D38">
    <extLst/>
  </autoFilter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9" fitToHeight="2" orientation="portrait"/>
  <headerFooter>
    <oddFooter>&amp;C第&amp;P页/共&amp;N页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2"/>
  <sheetViews>
    <sheetView showZeros="0" workbookViewId="0">
      <pane xSplit="2" ySplit="4" topLeftCell="C20" activePane="bottomRight" state="frozen"/>
      <selection/>
      <selection pane="topRight"/>
      <selection pane="bottomLeft"/>
      <selection pane="bottomRight" activeCell="A2" sqref="A2:E2"/>
    </sheetView>
  </sheetViews>
  <sheetFormatPr defaultColWidth="9" defaultRowHeight="14.25" outlineLevelCol="4"/>
  <cols>
    <col min="1" max="1" width="8.75" style="185" customWidth="1"/>
    <col min="2" max="2" width="29.5" style="185" customWidth="1"/>
    <col min="3" max="3" width="15.375" style="186" customWidth="1"/>
    <col min="4" max="4" width="13" style="186" customWidth="1"/>
    <col min="5" max="5" width="13.75" style="186" customWidth="1"/>
    <col min="6" max="207" width="9" style="188"/>
    <col min="208" max="208" width="8.75" style="188" customWidth="1"/>
    <col min="209" max="209" width="34.875" style="188" customWidth="1"/>
    <col min="210" max="210" width="12.75" style="188" customWidth="1"/>
    <col min="211" max="211" width="12.375" style="188" customWidth="1"/>
    <col min="212" max="212" width="13.5" style="188" customWidth="1"/>
    <col min="213" max="213" width="9.625" style="188" customWidth="1"/>
    <col min="214" max="214" width="12.125" style="188" customWidth="1"/>
    <col min="215" max="230" width="9" style="188" hidden="1" customWidth="1"/>
    <col min="231" max="463" width="9" style="188"/>
    <col min="464" max="464" width="8.75" style="188" customWidth="1"/>
    <col min="465" max="465" width="34.875" style="188" customWidth="1"/>
    <col min="466" max="466" width="12.75" style="188" customWidth="1"/>
    <col min="467" max="467" width="12.375" style="188" customWidth="1"/>
    <col min="468" max="468" width="13.5" style="188" customWidth="1"/>
    <col min="469" max="469" width="9.625" style="188" customWidth="1"/>
    <col min="470" max="470" width="12.125" style="188" customWidth="1"/>
    <col min="471" max="486" width="9" style="188" hidden="1" customWidth="1"/>
    <col min="487" max="719" width="9" style="188"/>
    <col min="720" max="720" width="8.75" style="188" customWidth="1"/>
    <col min="721" max="721" width="34.875" style="188" customWidth="1"/>
    <col min="722" max="722" width="12.75" style="188" customWidth="1"/>
    <col min="723" max="723" width="12.375" style="188" customWidth="1"/>
    <col min="724" max="724" width="13.5" style="188" customWidth="1"/>
    <col min="725" max="725" width="9.625" style="188" customWidth="1"/>
    <col min="726" max="726" width="12.125" style="188" customWidth="1"/>
    <col min="727" max="742" width="9" style="188" hidden="1" customWidth="1"/>
    <col min="743" max="975" width="9" style="188"/>
    <col min="976" max="976" width="8.75" style="188" customWidth="1"/>
    <col min="977" max="977" width="34.875" style="188" customWidth="1"/>
    <col min="978" max="978" width="12.75" style="188" customWidth="1"/>
    <col min="979" max="979" width="12.375" style="188" customWidth="1"/>
    <col min="980" max="980" width="13.5" style="188" customWidth="1"/>
    <col min="981" max="981" width="9.625" style="188" customWidth="1"/>
    <col min="982" max="982" width="12.125" style="188" customWidth="1"/>
    <col min="983" max="998" width="9" style="188" hidden="1" customWidth="1"/>
    <col min="999" max="1231" width="9" style="188"/>
    <col min="1232" max="1232" width="8.75" style="188" customWidth="1"/>
    <col min="1233" max="1233" width="34.875" style="188" customWidth="1"/>
    <col min="1234" max="1234" width="12.75" style="188" customWidth="1"/>
    <col min="1235" max="1235" width="12.375" style="188" customWidth="1"/>
    <col min="1236" max="1236" width="13.5" style="188" customWidth="1"/>
    <col min="1237" max="1237" width="9.625" style="188" customWidth="1"/>
    <col min="1238" max="1238" width="12.125" style="188" customWidth="1"/>
    <col min="1239" max="1254" width="9" style="188" hidden="1" customWidth="1"/>
    <col min="1255" max="1487" width="9" style="188"/>
    <col min="1488" max="1488" width="8.75" style="188" customWidth="1"/>
    <col min="1489" max="1489" width="34.875" style="188" customWidth="1"/>
    <col min="1490" max="1490" width="12.75" style="188" customWidth="1"/>
    <col min="1491" max="1491" width="12.375" style="188" customWidth="1"/>
    <col min="1492" max="1492" width="13.5" style="188" customWidth="1"/>
    <col min="1493" max="1493" width="9.625" style="188" customWidth="1"/>
    <col min="1494" max="1494" width="12.125" style="188" customWidth="1"/>
    <col min="1495" max="1510" width="9" style="188" hidden="1" customWidth="1"/>
    <col min="1511" max="1743" width="9" style="188"/>
    <col min="1744" max="1744" width="8.75" style="188" customWidth="1"/>
    <col min="1745" max="1745" width="34.875" style="188" customWidth="1"/>
    <col min="1746" max="1746" width="12.75" style="188" customWidth="1"/>
    <col min="1747" max="1747" width="12.375" style="188" customWidth="1"/>
    <col min="1748" max="1748" width="13.5" style="188" customWidth="1"/>
    <col min="1749" max="1749" width="9.625" style="188" customWidth="1"/>
    <col min="1750" max="1750" width="12.125" style="188" customWidth="1"/>
    <col min="1751" max="1766" width="9" style="188" hidden="1" customWidth="1"/>
    <col min="1767" max="1999" width="9" style="188"/>
    <col min="2000" max="2000" width="8.75" style="188" customWidth="1"/>
    <col min="2001" max="2001" width="34.875" style="188" customWidth="1"/>
    <col min="2002" max="2002" width="12.75" style="188" customWidth="1"/>
    <col min="2003" max="2003" width="12.375" style="188" customWidth="1"/>
    <col min="2004" max="2004" width="13.5" style="188" customWidth="1"/>
    <col min="2005" max="2005" width="9.625" style="188" customWidth="1"/>
    <col min="2006" max="2006" width="12.125" style="188" customWidth="1"/>
    <col min="2007" max="2022" width="9" style="188" hidden="1" customWidth="1"/>
    <col min="2023" max="2255" width="9" style="188"/>
    <col min="2256" max="2256" width="8.75" style="188" customWidth="1"/>
    <col min="2257" max="2257" width="34.875" style="188" customWidth="1"/>
    <col min="2258" max="2258" width="12.75" style="188" customWidth="1"/>
    <col min="2259" max="2259" width="12.375" style="188" customWidth="1"/>
    <col min="2260" max="2260" width="13.5" style="188" customWidth="1"/>
    <col min="2261" max="2261" width="9.625" style="188" customWidth="1"/>
    <col min="2262" max="2262" width="12.125" style="188" customWidth="1"/>
    <col min="2263" max="2278" width="9" style="188" hidden="1" customWidth="1"/>
    <col min="2279" max="2511" width="9" style="188"/>
    <col min="2512" max="2512" width="8.75" style="188" customWidth="1"/>
    <col min="2513" max="2513" width="34.875" style="188" customWidth="1"/>
    <col min="2514" max="2514" width="12.75" style="188" customWidth="1"/>
    <col min="2515" max="2515" width="12.375" style="188" customWidth="1"/>
    <col min="2516" max="2516" width="13.5" style="188" customWidth="1"/>
    <col min="2517" max="2517" width="9.625" style="188" customWidth="1"/>
    <col min="2518" max="2518" width="12.125" style="188" customWidth="1"/>
    <col min="2519" max="2534" width="9" style="188" hidden="1" customWidth="1"/>
    <col min="2535" max="2767" width="9" style="188"/>
    <col min="2768" max="2768" width="8.75" style="188" customWidth="1"/>
    <col min="2769" max="2769" width="34.875" style="188" customWidth="1"/>
    <col min="2770" max="2770" width="12.75" style="188" customWidth="1"/>
    <col min="2771" max="2771" width="12.375" style="188" customWidth="1"/>
    <col min="2772" max="2772" width="13.5" style="188" customWidth="1"/>
    <col min="2773" max="2773" width="9.625" style="188" customWidth="1"/>
    <col min="2774" max="2774" width="12.125" style="188" customWidth="1"/>
    <col min="2775" max="2790" width="9" style="188" hidden="1" customWidth="1"/>
    <col min="2791" max="3023" width="9" style="188"/>
    <col min="3024" max="3024" width="8.75" style="188" customWidth="1"/>
    <col min="3025" max="3025" width="34.875" style="188" customWidth="1"/>
    <col min="3026" max="3026" width="12.75" style="188" customWidth="1"/>
    <col min="3027" max="3027" width="12.375" style="188" customWidth="1"/>
    <col min="3028" max="3028" width="13.5" style="188" customWidth="1"/>
    <col min="3029" max="3029" width="9.625" style="188" customWidth="1"/>
    <col min="3030" max="3030" width="12.125" style="188" customWidth="1"/>
    <col min="3031" max="3046" width="9" style="188" hidden="1" customWidth="1"/>
    <col min="3047" max="3279" width="9" style="188"/>
    <col min="3280" max="3280" width="8.75" style="188" customWidth="1"/>
    <col min="3281" max="3281" width="34.875" style="188" customWidth="1"/>
    <col min="3282" max="3282" width="12.75" style="188" customWidth="1"/>
    <col min="3283" max="3283" width="12.375" style="188" customWidth="1"/>
    <col min="3284" max="3284" width="13.5" style="188" customWidth="1"/>
    <col min="3285" max="3285" width="9.625" style="188" customWidth="1"/>
    <col min="3286" max="3286" width="12.125" style="188" customWidth="1"/>
    <col min="3287" max="3302" width="9" style="188" hidden="1" customWidth="1"/>
    <col min="3303" max="3535" width="9" style="188"/>
    <col min="3536" max="3536" width="8.75" style="188" customWidth="1"/>
    <col min="3537" max="3537" width="34.875" style="188" customWidth="1"/>
    <col min="3538" max="3538" width="12.75" style="188" customWidth="1"/>
    <col min="3539" max="3539" width="12.375" style="188" customWidth="1"/>
    <col min="3540" max="3540" width="13.5" style="188" customWidth="1"/>
    <col min="3541" max="3541" width="9.625" style="188" customWidth="1"/>
    <col min="3542" max="3542" width="12.125" style="188" customWidth="1"/>
    <col min="3543" max="3558" width="9" style="188" hidden="1" customWidth="1"/>
    <col min="3559" max="3791" width="9" style="188"/>
    <col min="3792" max="3792" width="8.75" style="188" customWidth="1"/>
    <col min="3793" max="3793" width="34.875" style="188" customWidth="1"/>
    <col min="3794" max="3794" width="12.75" style="188" customWidth="1"/>
    <col min="3795" max="3795" width="12.375" style="188" customWidth="1"/>
    <col min="3796" max="3796" width="13.5" style="188" customWidth="1"/>
    <col min="3797" max="3797" width="9.625" style="188" customWidth="1"/>
    <col min="3798" max="3798" width="12.125" style="188" customWidth="1"/>
    <col min="3799" max="3814" width="9" style="188" hidden="1" customWidth="1"/>
    <col min="3815" max="4047" width="9" style="188"/>
    <col min="4048" max="4048" width="8.75" style="188" customWidth="1"/>
    <col min="4049" max="4049" width="34.875" style="188" customWidth="1"/>
    <col min="4050" max="4050" width="12.75" style="188" customWidth="1"/>
    <col min="4051" max="4051" width="12.375" style="188" customWidth="1"/>
    <col min="4052" max="4052" width="13.5" style="188" customWidth="1"/>
    <col min="4053" max="4053" width="9.625" style="188" customWidth="1"/>
    <col min="4054" max="4054" width="12.125" style="188" customWidth="1"/>
    <col min="4055" max="4070" width="9" style="188" hidden="1" customWidth="1"/>
    <col min="4071" max="4303" width="9" style="188"/>
    <col min="4304" max="4304" width="8.75" style="188" customWidth="1"/>
    <col min="4305" max="4305" width="34.875" style="188" customWidth="1"/>
    <col min="4306" max="4306" width="12.75" style="188" customWidth="1"/>
    <col min="4307" max="4307" width="12.375" style="188" customWidth="1"/>
    <col min="4308" max="4308" width="13.5" style="188" customWidth="1"/>
    <col min="4309" max="4309" width="9.625" style="188" customWidth="1"/>
    <col min="4310" max="4310" width="12.125" style="188" customWidth="1"/>
    <col min="4311" max="4326" width="9" style="188" hidden="1" customWidth="1"/>
    <col min="4327" max="4559" width="9" style="188"/>
    <col min="4560" max="4560" width="8.75" style="188" customWidth="1"/>
    <col min="4561" max="4561" width="34.875" style="188" customWidth="1"/>
    <col min="4562" max="4562" width="12.75" style="188" customWidth="1"/>
    <col min="4563" max="4563" width="12.375" style="188" customWidth="1"/>
    <col min="4564" max="4564" width="13.5" style="188" customWidth="1"/>
    <col min="4565" max="4565" width="9.625" style="188" customWidth="1"/>
    <col min="4566" max="4566" width="12.125" style="188" customWidth="1"/>
    <col min="4567" max="4582" width="9" style="188" hidden="1" customWidth="1"/>
    <col min="4583" max="4815" width="9" style="188"/>
    <col min="4816" max="4816" width="8.75" style="188" customWidth="1"/>
    <col min="4817" max="4817" width="34.875" style="188" customWidth="1"/>
    <col min="4818" max="4818" width="12.75" style="188" customWidth="1"/>
    <col min="4819" max="4819" width="12.375" style="188" customWidth="1"/>
    <col min="4820" max="4820" width="13.5" style="188" customWidth="1"/>
    <col min="4821" max="4821" width="9.625" style="188" customWidth="1"/>
    <col min="4822" max="4822" width="12.125" style="188" customWidth="1"/>
    <col min="4823" max="4838" width="9" style="188" hidden="1" customWidth="1"/>
    <col min="4839" max="5071" width="9" style="188"/>
    <col min="5072" max="5072" width="8.75" style="188" customWidth="1"/>
    <col min="5073" max="5073" width="34.875" style="188" customWidth="1"/>
    <col min="5074" max="5074" width="12.75" style="188" customWidth="1"/>
    <col min="5075" max="5075" width="12.375" style="188" customWidth="1"/>
    <col min="5076" max="5076" width="13.5" style="188" customWidth="1"/>
    <col min="5077" max="5077" width="9.625" style="188" customWidth="1"/>
    <col min="5078" max="5078" width="12.125" style="188" customWidth="1"/>
    <col min="5079" max="5094" width="9" style="188" hidden="1" customWidth="1"/>
    <col min="5095" max="5327" width="9" style="188"/>
    <col min="5328" max="5328" width="8.75" style="188" customWidth="1"/>
    <col min="5329" max="5329" width="34.875" style="188" customWidth="1"/>
    <col min="5330" max="5330" width="12.75" style="188" customWidth="1"/>
    <col min="5331" max="5331" width="12.375" style="188" customWidth="1"/>
    <col min="5332" max="5332" width="13.5" style="188" customWidth="1"/>
    <col min="5333" max="5333" width="9.625" style="188" customWidth="1"/>
    <col min="5334" max="5334" width="12.125" style="188" customWidth="1"/>
    <col min="5335" max="5350" width="9" style="188" hidden="1" customWidth="1"/>
    <col min="5351" max="5583" width="9" style="188"/>
    <col min="5584" max="5584" width="8.75" style="188" customWidth="1"/>
    <col min="5585" max="5585" width="34.875" style="188" customWidth="1"/>
    <col min="5586" max="5586" width="12.75" style="188" customWidth="1"/>
    <col min="5587" max="5587" width="12.375" style="188" customWidth="1"/>
    <col min="5588" max="5588" width="13.5" style="188" customWidth="1"/>
    <col min="5589" max="5589" width="9.625" style="188" customWidth="1"/>
    <col min="5590" max="5590" width="12.125" style="188" customWidth="1"/>
    <col min="5591" max="5606" width="9" style="188" hidden="1" customWidth="1"/>
    <col min="5607" max="5839" width="9" style="188"/>
    <col min="5840" max="5840" width="8.75" style="188" customWidth="1"/>
    <col min="5841" max="5841" width="34.875" style="188" customWidth="1"/>
    <col min="5842" max="5842" width="12.75" style="188" customWidth="1"/>
    <col min="5843" max="5843" width="12.375" style="188" customWidth="1"/>
    <col min="5844" max="5844" width="13.5" style="188" customWidth="1"/>
    <col min="5845" max="5845" width="9.625" style="188" customWidth="1"/>
    <col min="5846" max="5846" width="12.125" style="188" customWidth="1"/>
    <col min="5847" max="5862" width="9" style="188" hidden="1" customWidth="1"/>
    <col min="5863" max="6095" width="9" style="188"/>
    <col min="6096" max="6096" width="8.75" style="188" customWidth="1"/>
    <col min="6097" max="6097" width="34.875" style="188" customWidth="1"/>
    <col min="6098" max="6098" width="12.75" style="188" customWidth="1"/>
    <col min="6099" max="6099" width="12.375" style="188" customWidth="1"/>
    <col min="6100" max="6100" width="13.5" style="188" customWidth="1"/>
    <col min="6101" max="6101" width="9.625" style="188" customWidth="1"/>
    <col min="6102" max="6102" width="12.125" style="188" customWidth="1"/>
    <col min="6103" max="6118" width="9" style="188" hidden="1" customWidth="1"/>
    <col min="6119" max="6351" width="9" style="188"/>
    <col min="6352" max="6352" width="8.75" style="188" customWidth="1"/>
    <col min="6353" max="6353" width="34.875" style="188" customWidth="1"/>
    <col min="6354" max="6354" width="12.75" style="188" customWidth="1"/>
    <col min="6355" max="6355" width="12.375" style="188" customWidth="1"/>
    <col min="6356" max="6356" width="13.5" style="188" customWidth="1"/>
    <col min="6357" max="6357" width="9.625" style="188" customWidth="1"/>
    <col min="6358" max="6358" width="12.125" style="188" customWidth="1"/>
    <col min="6359" max="6374" width="9" style="188" hidden="1" customWidth="1"/>
    <col min="6375" max="6607" width="9" style="188"/>
    <col min="6608" max="6608" width="8.75" style="188" customWidth="1"/>
    <col min="6609" max="6609" width="34.875" style="188" customWidth="1"/>
    <col min="6610" max="6610" width="12.75" style="188" customWidth="1"/>
    <col min="6611" max="6611" width="12.375" style="188" customWidth="1"/>
    <col min="6612" max="6612" width="13.5" style="188" customWidth="1"/>
    <col min="6613" max="6613" width="9.625" style="188" customWidth="1"/>
    <col min="6614" max="6614" width="12.125" style="188" customWidth="1"/>
    <col min="6615" max="6630" width="9" style="188" hidden="1" customWidth="1"/>
    <col min="6631" max="6863" width="9" style="188"/>
    <col min="6864" max="6864" width="8.75" style="188" customWidth="1"/>
    <col min="6865" max="6865" width="34.875" style="188" customWidth="1"/>
    <col min="6866" max="6866" width="12.75" style="188" customWidth="1"/>
    <col min="6867" max="6867" width="12.375" style="188" customWidth="1"/>
    <col min="6868" max="6868" width="13.5" style="188" customWidth="1"/>
    <col min="6869" max="6869" width="9.625" style="188" customWidth="1"/>
    <col min="6870" max="6870" width="12.125" style="188" customWidth="1"/>
    <col min="6871" max="6886" width="9" style="188" hidden="1" customWidth="1"/>
    <col min="6887" max="7119" width="9" style="188"/>
    <col min="7120" max="7120" width="8.75" style="188" customWidth="1"/>
    <col min="7121" max="7121" width="34.875" style="188" customWidth="1"/>
    <col min="7122" max="7122" width="12.75" style="188" customWidth="1"/>
    <col min="7123" max="7123" width="12.375" style="188" customWidth="1"/>
    <col min="7124" max="7124" width="13.5" style="188" customWidth="1"/>
    <col min="7125" max="7125" width="9.625" style="188" customWidth="1"/>
    <col min="7126" max="7126" width="12.125" style="188" customWidth="1"/>
    <col min="7127" max="7142" width="9" style="188" hidden="1" customWidth="1"/>
    <col min="7143" max="7375" width="9" style="188"/>
    <col min="7376" max="7376" width="8.75" style="188" customWidth="1"/>
    <col min="7377" max="7377" width="34.875" style="188" customWidth="1"/>
    <col min="7378" max="7378" width="12.75" style="188" customWidth="1"/>
    <col min="7379" max="7379" width="12.375" style="188" customWidth="1"/>
    <col min="7380" max="7380" width="13.5" style="188" customWidth="1"/>
    <col min="7381" max="7381" width="9.625" style="188" customWidth="1"/>
    <col min="7382" max="7382" width="12.125" style="188" customWidth="1"/>
    <col min="7383" max="7398" width="9" style="188" hidden="1" customWidth="1"/>
    <col min="7399" max="7631" width="9" style="188"/>
    <col min="7632" max="7632" width="8.75" style="188" customWidth="1"/>
    <col min="7633" max="7633" width="34.875" style="188" customWidth="1"/>
    <col min="7634" max="7634" width="12.75" style="188" customWidth="1"/>
    <col min="7635" max="7635" width="12.375" style="188" customWidth="1"/>
    <col min="7636" max="7636" width="13.5" style="188" customWidth="1"/>
    <col min="7637" max="7637" width="9.625" style="188" customWidth="1"/>
    <col min="7638" max="7638" width="12.125" style="188" customWidth="1"/>
    <col min="7639" max="7654" width="9" style="188" hidden="1" customWidth="1"/>
    <col min="7655" max="7887" width="9" style="188"/>
    <col min="7888" max="7888" width="8.75" style="188" customWidth="1"/>
    <col min="7889" max="7889" width="34.875" style="188" customWidth="1"/>
    <col min="7890" max="7890" width="12.75" style="188" customWidth="1"/>
    <col min="7891" max="7891" width="12.375" style="188" customWidth="1"/>
    <col min="7892" max="7892" width="13.5" style="188" customWidth="1"/>
    <col min="7893" max="7893" width="9.625" style="188" customWidth="1"/>
    <col min="7894" max="7894" width="12.125" style="188" customWidth="1"/>
    <col min="7895" max="7910" width="9" style="188" hidden="1" customWidth="1"/>
    <col min="7911" max="8143" width="9" style="188"/>
    <col min="8144" max="8144" width="8.75" style="188" customWidth="1"/>
    <col min="8145" max="8145" width="34.875" style="188" customWidth="1"/>
    <col min="8146" max="8146" width="12.75" style="188" customWidth="1"/>
    <col min="8147" max="8147" width="12.375" style="188" customWidth="1"/>
    <col min="8148" max="8148" width="13.5" style="188" customWidth="1"/>
    <col min="8149" max="8149" width="9.625" style="188" customWidth="1"/>
    <col min="8150" max="8150" width="12.125" style="188" customWidth="1"/>
    <col min="8151" max="8166" width="9" style="188" hidden="1" customWidth="1"/>
    <col min="8167" max="8399" width="9" style="188"/>
    <col min="8400" max="8400" width="8.75" style="188" customWidth="1"/>
    <col min="8401" max="8401" width="34.875" style="188" customWidth="1"/>
    <col min="8402" max="8402" width="12.75" style="188" customWidth="1"/>
    <col min="8403" max="8403" width="12.375" style="188" customWidth="1"/>
    <col min="8404" max="8404" width="13.5" style="188" customWidth="1"/>
    <col min="8405" max="8405" width="9.625" style="188" customWidth="1"/>
    <col min="8406" max="8406" width="12.125" style="188" customWidth="1"/>
    <col min="8407" max="8422" width="9" style="188" hidden="1" customWidth="1"/>
    <col min="8423" max="8655" width="9" style="188"/>
    <col min="8656" max="8656" width="8.75" style="188" customWidth="1"/>
    <col min="8657" max="8657" width="34.875" style="188" customWidth="1"/>
    <col min="8658" max="8658" width="12.75" style="188" customWidth="1"/>
    <col min="8659" max="8659" width="12.375" style="188" customWidth="1"/>
    <col min="8660" max="8660" width="13.5" style="188" customWidth="1"/>
    <col min="8661" max="8661" width="9.625" style="188" customWidth="1"/>
    <col min="8662" max="8662" width="12.125" style="188" customWidth="1"/>
    <col min="8663" max="8678" width="9" style="188" hidden="1" customWidth="1"/>
    <col min="8679" max="8911" width="9" style="188"/>
    <col min="8912" max="8912" width="8.75" style="188" customWidth="1"/>
    <col min="8913" max="8913" width="34.875" style="188" customWidth="1"/>
    <col min="8914" max="8914" width="12.75" style="188" customWidth="1"/>
    <col min="8915" max="8915" width="12.375" style="188" customWidth="1"/>
    <col min="8916" max="8916" width="13.5" style="188" customWidth="1"/>
    <col min="8917" max="8917" width="9.625" style="188" customWidth="1"/>
    <col min="8918" max="8918" width="12.125" style="188" customWidth="1"/>
    <col min="8919" max="8934" width="9" style="188" hidden="1" customWidth="1"/>
    <col min="8935" max="9167" width="9" style="188"/>
    <col min="9168" max="9168" width="8.75" style="188" customWidth="1"/>
    <col min="9169" max="9169" width="34.875" style="188" customWidth="1"/>
    <col min="9170" max="9170" width="12.75" style="188" customWidth="1"/>
    <col min="9171" max="9171" width="12.375" style="188" customWidth="1"/>
    <col min="9172" max="9172" width="13.5" style="188" customWidth="1"/>
    <col min="9173" max="9173" width="9.625" style="188" customWidth="1"/>
    <col min="9174" max="9174" width="12.125" style="188" customWidth="1"/>
    <col min="9175" max="9190" width="9" style="188" hidden="1" customWidth="1"/>
    <col min="9191" max="9423" width="9" style="188"/>
    <col min="9424" max="9424" width="8.75" style="188" customWidth="1"/>
    <col min="9425" max="9425" width="34.875" style="188" customWidth="1"/>
    <col min="9426" max="9426" width="12.75" style="188" customWidth="1"/>
    <col min="9427" max="9427" width="12.375" style="188" customWidth="1"/>
    <col min="9428" max="9428" width="13.5" style="188" customWidth="1"/>
    <col min="9429" max="9429" width="9.625" style="188" customWidth="1"/>
    <col min="9430" max="9430" width="12.125" style="188" customWidth="1"/>
    <col min="9431" max="9446" width="9" style="188" hidden="1" customWidth="1"/>
    <col min="9447" max="9679" width="9" style="188"/>
    <col min="9680" max="9680" width="8.75" style="188" customWidth="1"/>
    <col min="9681" max="9681" width="34.875" style="188" customWidth="1"/>
    <col min="9682" max="9682" width="12.75" style="188" customWidth="1"/>
    <col min="9683" max="9683" width="12.375" style="188" customWidth="1"/>
    <col min="9684" max="9684" width="13.5" style="188" customWidth="1"/>
    <col min="9685" max="9685" width="9.625" style="188" customWidth="1"/>
    <col min="9686" max="9686" width="12.125" style="188" customWidth="1"/>
    <col min="9687" max="9702" width="9" style="188" hidden="1" customWidth="1"/>
    <col min="9703" max="9935" width="9" style="188"/>
    <col min="9936" max="9936" width="8.75" style="188" customWidth="1"/>
    <col min="9937" max="9937" width="34.875" style="188" customWidth="1"/>
    <col min="9938" max="9938" width="12.75" style="188" customWidth="1"/>
    <col min="9939" max="9939" width="12.375" style="188" customWidth="1"/>
    <col min="9940" max="9940" width="13.5" style="188" customWidth="1"/>
    <col min="9941" max="9941" width="9.625" style="188" customWidth="1"/>
    <col min="9942" max="9942" width="12.125" style="188" customWidth="1"/>
    <col min="9943" max="9958" width="9" style="188" hidden="1" customWidth="1"/>
    <col min="9959" max="10191" width="9" style="188"/>
    <col min="10192" max="10192" width="8.75" style="188" customWidth="1"/>
    <col min="10193" max="10193" width="34.875" style="188" customWidth="1"/>
    <col min="10194" max="10194" width="12.75" style="188" customWidth="1"/>
    <col min="10195" max="10195" width="12.375" style="188" customWidth="1"/>
    <col min="10196" max="10196" width="13.5" style="188" customWidth="1"/>
    <col min="10197" max="10197" width="9.625" style="188" customWidth="1"/>
    <col min="10198" max="10198" width="12.125" style="188" customWidth="1"/>
    <col min="10199" max="10214" width="9" style="188" hidden="1" customWidth="1"/>
    <col min="10215" max="10447" width="9" style="188"/>
    <col min="10448" max="10448" width="8.75" style="188" customWidth="1"/>
    <col min="10449" max="10449" width="34.875" style="188" customWidth="1"/>
    <col min="10450" max="10450" width="12.75" style="188" customWidth="1"/>
    <col min="10451" max="10451" width="12.375" style="188" customWidth="1"/>
    <col min="10452" max="10452" width="13.5" style="188" customWidth="1"/>
    <col min="10453" max="10453" width="9.625" style="188" customWidth="1"/>
    <col min="10454" max="10454" width="12.125" style="188" customWidth="1"/>
    <col min="10455" max="10470" width="9" style="188" hidden="1" customWidth="1"/>
    <col min="10471" max="10703" width="9" style="188"/>
    <col min="10704" max="10704" width="8.75" style="188" customWidth="1"/>
    <col min="10705" max="10705" width="34.875" style="188" customWidth="1"/>
    <col min="10706" max="10706" width="12.75" style="188" customWidth="1"/>
    <col min="10707" max="10707" width="12.375" style="188" customWidth="1"/>
    <col min="10708" max="10708" width="13.5" style="188" customWidth="1"/>
    <col min="10709" max="10709" width="9.625" style="188" customWidth="1"/>
    <col min="10710" max="10710" width="12.125" style="188" customWidth="1"/>
    <col min="10711" max="10726" width="9" style="188" hidden="1" customWidth="1"/>
    <col min="10727" max="10959" width="9" style="188"/>
    <col min="10960" max="10960" width="8.75" style="188" customWidth="1"/>
    <col min="10961" max="10961" width="34.875" style="188" customWidth="1"/>
    <col min="10962" max="10962" width="12.75" style="188" customWidth="1"/>
    <col min="10963" max="10963" width="12.375" style="188" customWidth="1"/>
    <col min="10964" max="10964" width="13.5" style="188" customWidth="1"/>
    <col min="10965" max="10965" width="9.625" style="188" customWidth="1"/>
    <col min="10966" max="10966" width="12.125" style="188" customWidth="1"/>
    <col min="10967" max="10982" width="9" style="188" hidden="1" customWidth="1"/>
    <col min="10983" max="11215" width="9" style="188"/>
    <col min="11216" max="11216" width="8.75" style="188" customWidth="1"/>
    <col min="11217" max="11217" width="34.875" style="188" customWidth="1"/>
    <col min="11218" max="11218" width="12.75" style="188" customWidth="1"/>
    <col min="11219" max="11219" width="12.375" style="188" customWidth="1"/>
    <col min="11220" max="11220" width="13.5" style="188" customWidth="1"/>
    <col min="11221" max="11221" width="9.625" style="188" customWidth="1"/>
    <col min="11222" max="11222" width="12.125" style="188" customWidth="1"/>
    <col min="11223" max="11238" width="9" style="188" hidden="1" customWidth="1"/>
    <col min="11239" max="11471" width="9" style="188"/>
    <col min="11472" max="11472" width="8.75" style="188" customWidth="1"/>
    <col min="11473" max="11473" width="34.875" style="188" customWidth="1"/>
    <col min="11474" max="11474" width="12.75" style="188" customWidth="1"/>
    <col min="11475" max="11475" width="12.375" style="188" customWidth="1"/>
    <col min="11476" max="11476" width="13.5" style="188" customWidth="1"/>
    <col min="11477" max="11477" width="9.625" style="188" customWidth="1"/>
    <col min="11478" max="11478" width="12.125" style="188" customWidth="1"/>
    <col min="11479" max="11494" width="9" style="188" hidden="1" customWidth="1"/>
    <col min="11495" max="11727" width="9" style="188"/>
    <col min="11728" max="11728" width="8.75" style="188" customWidth="1"/>
    <col min="11729" max="11729" width="34.875" style="188" customWidth="1"/>
    <col min="11730" max="11730" width="12.75" style="188" customWidth="1"/>
    <col min="11731" max="11731" width="12.375" style="188" customWidth="1"/>
    <col min="11732" max="11732" width="13.5" style="188" customWidth="1"/>
    <col min="11733" max="11733" width="9.625" style="188" customWidth="1"/>
    <col min="11734" max="11734" width="12.125" style="188" customWidth="1"/>
    <col min="11735" max="11750" width="9" style="188" hidden="1" customWidth="1"/>
    <col min="11751" max="11983" width="9" style="188"/>
    <col min="11984" max="11984" width="8.75" style="188" customWidth="1"/>
    <col min="11985" max="11985" width="34.875" style="188" customWidth="1"/>
    <col min="11986" max="11986" width="12.75" style="188" customWidth="1"/>
    <col min="11987" max="11987" width="12.375" style="188" customWidth="1"/>
    <col min="11988" max="11988" width="13.5" style="188" customWidth="1"/>
    <col min="11989" max="11989" width="9.625" style="188" customWidth="1"/>
    <col min="11990" max="11990" width="12.125" style="188" customWidth="1"/>
    <col min="11991" max="12006" width="9" style="188" hidden="1" customWidth="1"/>
    <col min="12007" max="12239" width="9" style="188"/>
    <col min="12240" max="12240" width="8.75" style="188" customWidth="1"/>
    <col min="12241" max="12241" width="34.875" style="188" customWidth="1"/>
    <col min="12242" max="12242" width="12.75" style="188" customWidth="1"/>
    <col min="12243" max="12243" width="12.375" style="188" customWidth="1"/>
    <col min="12244" max="12244" width="13.5" style="188" customWidth="1"/>
    <col min="12245" max="12245" width="9.625" style="188" customWidth="1"/>
    <col min="12246" max="12246" width="12.125" style="188" customWidth="1"/>
    <col min="12247" max="12262" width="9" style="188" hidden="1" customWidth="1"/>
    <col min="12263" max="12495" width="9" style="188"/>
    <col min="12496" max="12496" width="8.75" style="188" customWidth="1"/>
    <col min="12497" max="12497" width="34.875" style="188" customWidth="1"/>
    <col min="12498" max="12498" width="12.75" style="188" customWidth="1"/>
    <col min="12499" max="12499" width="12.375" style="188" customWidth="1"/>
    <col min="12500" max="12500" width="13.5" style="188" customWidth="1"/>
    <col min="12501" max="12501" width="9.625" style="188" customWidth="1"/>
    <col min="12502" max="12502" width="12.125" style="188" customWidth="1"/>
    <col min="12503" max="12518" width="9" style="188" hidden="1" customWidth="1"/>
    <col min="12519" max="12751" width="9" style="188"/>
    <col min="12752" max="12752" width="8.75" style="188" customWidth="1"/>
    <col min="12753" max="12753" width="34.875" style="188" customWidth="1"/>
    <col min="12754" max="12754" width="12.75" style="188" customWidth="1"/>
    <col min="12755" max="12755" width="12.375" style="188" customWidth="1"/>
    <col min="12756" max="12756" width="13.5" style="188" customWidth="1"/>
    <col min="12757" max="12757" width="9.625" style="188" customWidth="1"/>
    <col min="12758" max="12758" width="12.125" style="188" customWidth="1"/>
    <col min="12759" max="12774" width="9" style="188" hidden="1" customWidth="1"/>
    <col min="12775" max="13007" width="9" style="188"/>
    <col min="13008" max="13008" width="8.75" style="188" customWidth="1"/>
    <col min="13009" max="13009" width="34.875" style="188" customWidth="1"/>
    <col min="13010" max="13010" width="12.75" style="188" customWidth="1"/>
    <col min="13011" max="13011" width="12.375" style="188" customWidth="1"/>
    <col min="13012" max="13012" width="13.5" style="188" customWidth="1"/>
    <col min="13013" max="13013" width="9.625" style="188" customWidth="1"/>
    <col min="13014" max="13014" width="12.125" style="188" customWidth="1"/>
    <col min="13015" max="13030" width="9" style="188" hidden="1" customWidth="1"/>
    <col min="13031" max="13263" width="9" style="188"/>
    <col min="13264" max="13264" width="8.75" style="188" customWidth="1"/>
    <col min="13265" max="13265" width="34.875" style="188" customWidth="1"/>
    <col min="13266" max="13266" width="12.75" style="188" customWidth="1"/>
    <col min="13267" max="13267" width="12.375" style="188" customWidth="1"/>
    <col min="13268" max="13268" width="13.5" style="188" customWidth="1"/>
    <col min="13269" max="13269" width="9.625" style="188" customWidth="1"/>
    <col min="13270" max="13270" width="12.125" style="188" customWidth="1"/>
    <col min="13271" max="13286" width="9" style="188" hidden="1" customWidth="1"/>
    <col min="13287" max="13519" width="9" style="188"/>
    <col min="13520" max="13520" width="8.75" style="188" customWidth="1"/>
    <col min="13521" max="13521" width="34.875" style="188" customWidth="1"/>
    <col min="13522" max="13522" width="12.75" style="188" customWidth="1"/>
    <col min="13523" max="13523" width="12.375" style="188" customWidth="1"/>
    <col min="13524" max="13524" width="13.5" style="188" customWidth="1"/>
    <col min="13525" max="13525" width="9.625" style="188" customWidth="1"/>
    <col min="13526" max="13526" width="12.125" style="188" customWidth="1"/>
    <col min="13527" max="13542" width="9" style="188" hidden="1" customWidth="1"/>
    <col min="13543" max="13775" width="9" style="188"/>
    <col min="13776" max="13776" width="8.75" style="188" customWidth="1"/>
    <col min="13777" max="13777" width="34.875" style="188" customWidth="1"/>
    <col min="13778" max="13778" width="12.75" style="188" customWidth="1"/>
    <col min="13779" max="13779" width="12.375" style="188" customWidth="1"/>
    <col min="13780" max="13780" width="13.5" style="188" customWidth="1"/>
    <col min="13781" max="13781" width="9.625" style="188" customWidth="1"/>
    <col min="13782" max="13782" width="12.125" style="188" customWidth="1"/>
    <col min="13783" max="13798" width="9" style="188" hidden="1" customWidth="1"/>
    <col min="13799" max="14031" width="9" style="188"/>
    <col min="14032" max="14032" width="8.75" style="188" customWidth="1"/>
    <col min="14033" max="14033" width="34.875" style="188" customWidth="1"/>
    <col min="14034" max="14034" width="12.75" style="188" customWidth="1"/>
    <col min="14035" max="14035" width="12.375" style="188" customWidth="1"/>
    <col min="14036" max="14036" width="13.5" style="188" customWidth="1"/>
    <col min="14037" max="14037" width="9.625" style="188" customWidth="1"/>
    <col min="14038" max="14038" width="12.125" style="188" customWidth="1"/>
    <col min="14039" max="14054" width="9" style="188" hidden="1" customWidth="1"/>
    <col min="14055" max="14287" width="9" style="188"/>
    <col min="14288" max="14288" width="8.75" style="188" customWidth="1"/>
    <col min="14289" max="14289" width="34.875" style="188" customWidth="1"/>
    <col min="14290" max="14290" width="12.75" style="188" customWidth="1"/>
    <col min="14291" max="14291" width="12.375" style="188" customWidth="1"/>
    <col min="14292" max="14292" width="13.5" style="188" customWidth="1"/>
    <col min="14293" max="14293" width="9.625" style="188" customWidth="1"/>
    <col min="14294" max="14294" width="12.125" style="188" customWidth="1"/>
    <col min="14295" max="14310" width="9" style="188" hidden="1" customWidth="1"/>
    <col min="14311" max="14543" width="9" style="188"/>
    <col min="14544" max="14544" width="8.75" style="188" customWidth="1"/>
    <col min="14545" max="14545" width="34.875" style="188" customWidth="1"/>
    <col min="14546" max="14546" width="12.75" style="188" customWidth="1"/>
    <col min="14547" max="14547" width="12.375" style="188" customWidth="1"/>
    <col min="14548" max="14548" width="13.5" style="188" customWidth="1"/>
    <col min="14549" max="14549" width="9.625" style="188" customWidth="1"/>
    <col min="14550" max="14550" width="12.125" style="188" customWidth="1"/>
    <col min="14551" max="14566" width="9" style="188" hidden="1" customWidth="1"/>
    <col min="14567" max="14799" width="9" style="188"/>
    <col min="14800" max="14800" width="8.75" style="188" customWidth="1"/>
    <col min="14801" max="14801" width="34.875" style="188" customWidth="1"/>
    <col min="14802" max="14802" width="12.75" style="188" customWidth="1"/>
    <col min="14803" max="14803" width="12.375" style="188" customWidth="1"/>
    <col min="14804" max="14804" width="13.5" style="188" customWidth="1"/>
    <col min="14805" max="14805" width="9.625" style="188" customWidth="1"/>
    <col min="14806" max="14806" width="12.125" style="188" customWidth="1"/>
    <col min="14807" max="14822" width="9" style="188" hidden="1" customWidth="1"/>
    <col min="14823" max="15055" width="9" style="188"/>
    <col min="15056" max="15056" width="8.75" style="188" customWidth="1"/>
    <col min="15057" max="15057" width="34.875" style="188" customWidth="1"/>
    <col min="15058" max="15058" width="12.75" style="188" customWidth="1"/>
    <col min="15059" max="15059" width="12.375" style="188" customWidth="1"/>
    <col min="15060" max="15060" width="13.5" style="188" customWidth="1"/>
    <col min="15061" max="15061" width="9.625" style="188" customWidth="1"/>
    <col min="15062" max="15062" width="12.125" style="188" customWidth="1"/>
    <col min="15063" max="15078" width="9" style="188" hidden="1" customWidth="1"/>
    <col min="15079" max="15311" width="9" style="188"/>
    <col min="15312" max="15312" width="8.75" style="188" customWidth="1"/>
    <col min="15313" max="15313" width="34.875" style="188" customWidth="1"/>
    <col min="15314" max="15314" width="12.75" style="188" customWidth="1"/>
    <col min="15315" max="15315" width="12.375" style="188" customWidth="1"/>
    <col min="15316" max="15316" width="13.5" style="188" customWidth="1"/>
    <col min="15317" max="15317" width="9.625" style="188" customWidth="1"/>
    <col min="15318" max="15318" width="12.125" style="188" customWidth="1"/>
    <col min="15319" max="15334" width="9" style="188" hidden="1" customWidth="1"/>
    <col min="15335" max="15567" width="9" style="188"/>
    <col min="15568" max="15568" width="8.75" style="188" customWidth="1"/>
    <col min="15569" max="15569" width="34.875" style="188" customWidth="1"/>
    <col min="15570" max="15570" width="12.75" style="188" customWidth="1"/>
    <col min="15571" max="15571" width="12.375" style="188" customWidth="1"/>
    <col min="15572" max="15572" width="13.5" style="188" customWidth="1"/>
    <col min="15573" max="15573" width="9.625" style="188" customWidth="1"/>
    <col min="15574" max="15574" width="12.125" style="188" customWidth="1"/>
    <col min="15575" max="15590" width="9" style="188" hidden="1" customWidth="1"/>
    <col min="15591" max="15823" width="9" style="188"/>
    <col min="15824" max="15824" width="8.75" style="188" customWidth="1"/>
    <col min="15825" max="15825" width="34.875" style="188" customWidth="1"/>
    <col min="15826" max="15826" width="12.75" style="188" customWidth="1"/>
    <col min="15827" max="15827" width="12.375" style="188" customWidth="1"/>
    <col min="15828" max="15828" width="13.5" style="188" customWidth="1"/>
    <col min="15829" max="15829" width="9.625" style="188" customWidth="1"/>
    <col min="15830" max="15830" width="12.125" style="188" customWidth="1"/>
    <col min="15831" max="15846" width="9" style="188" hidden="1" customWidth="1"/>
    <col min="15847" max="16079" width="9" style="188"/>
    <col min="16080" max="16080" width="8.75" style="188" customWidth="1"/>
    <col min="16081" max="16081" width="34.875" style="188" customWidth="1"/>
    <col min="16082" max="16082" width="12.75" style="188" customWidth="1"/>
    <col min="16083" max="16083" width="12.375" style="188" customWidth="1"/>
    <col min="16084" max="16084" width="13.5" style="188" customWidth="1"/>
    <col min="16085" max="16085" width="9.625" style="188" customWidth="1"/>
    <col min="16086" max="16086" width="12.125" style="188" customWidth="1"/>
    <col min="16087" max="16102" width="9" style="188" hidden="1" customWidth="1"/>
    <col min="16103" max="16384" width="9" style="188"/>
  </cols>
  <sheetData>
    <row r="1" ht="20.25" customHeight="1" spans="1:3">
      <c r="A1" s="189" t="str">
        <f>目录!C20</f>
        <v>表十五</v>
      </c>
      <c r="B1" s="189"/>
      <c r="C1" s="190"/>
    </row>
    <row r="2" s="184" customFormat="1" ht="33.75" customHeight="1" spans="1:5">
      <c r="A2" s="191" t="s">
        <v>1456</v>
      </c>
      <c r="B2" s="191"/>
      <c r="C2" s="191"/>
      <c r="D2" s="191"/>
      <c r="E2" s="191"/>
    </row>
    <row r="3" ht="25.5" customHeight="1" spans="2:5">
      <c r="B3" s="192"/>
      <c r="C3" s="193"/>
      <c r="D3" s="194" t="s">
        <v>29</v>
      </c>
      <c r="E3" s="194"/>
    </row>
    <row r="4" s="185" customFormat="1" ht="36" customHeight="1" spans="1:5">
      <c r="A4" s="195" t="s">
        <v>1269</v>
      </c>
      <c r="B4" s="196" t="s">
        <v>1164</v>
      </c>
      <c r="C4" s="197" t="s">
        <v>1124</v>
      </c>
      <c r="D4" s="197" t="s">
        <v>1125</v>
      </c>
      <c r="E4" s="197" t="s">
        <v>1222</v>
      </c>
    </row>
    <row r="5" ht="32.25" customHeight="1" spans="1:5">
      <c r="A5" s="198"/>
      <c r="B5" s="196" t="s">
        <v>1051</v>
      </c>
      <c r="C5" s="199">
        <v>1852</v>
      </c>
      <c r="D5" s="199">
        <v>2393</v>
      </c>
      <c r="E5" s="200">
        <v>129.2</v>
      </c>
    </row>
    <row r="6" s="186" customFormat="1" ht="32.25" customHeight="1" spans="1:5">
      <c r="A6" s="201" t="s">
        <v>1270</v>
      </c>
      <c r="B6" s="202" t="s">
        <v>1271</v>
      </c>
      <c r="C6" s="203">
        <v>5</v>
      </c>
      <c r="D6" s="203"/>
      <c r="E6" s="204"/>
    </row>
    <row r="7" s="186" customFormat="1" ht="32.25" customHeight="1" spans="1:5">
      <c r="A7" s="205" t="s">
        <v>1272</v>
      </c>
      <c r="B7" s="206" t="s">
        <v>1273</v>
      </c>
      <c r="C7" s="207"/>
      <c r="D7" s="207"/>
      <c r="E7" s="208"/>
    </row>
    <row r="8" s="186" customFormat="1" ht="32.25" customHeight="1" spans="1:5">
      <c r="A8" s="205" t="s">
        <v>1274</v>
      </c>
      <c r="B8" s="205" t="s">
        <v>1275</v>
      </c>
      <c r="C8" s="207"/>
      <c r="D8" s="207"/>
      <c r="E8" s="200"/>
    </row>
    <row r="9" s="186" customFormat="1" ht="32.25" customHeight="1" spans="1:5">
      <c r="A9" s="205" t="s">
        <v>1276</v>
      </c>
      <c r="B9" s="206" t="s">
        <v>1277</v>
      </c>
      <c r="C9" s="207"/>
      <c r="D9" s="207"/>
      <c r="E9" s="200"/>
    </row>
    <row r="10" s="186" customFormat="1" ht="32.25" customHeight="1" spans="1:5">
      <c r="A10" s="205" t="s">
        <v>1278</v>
      </c>
      <c r="B10" s="206" t="s">
        <v>1279</v>
      </c>
      <c r="C10" s="207">
        <v>5</v>
      </c>
      <c r="D10" s="207"/>
      <c r="E10" s="200"/>
    </row>
    <row r="11" s="186" customFormat="1" ht="32.25" customHeight="1" spans="1:5">
      <c r="A11" s="201" t="s">
        <v>1280</v>
      </c>
      <c r="B11" s="202" t="s">
        <v>1281</v>
      </c>
      <c r="C11" s="203"/>
      <c r="D11" s="203">
        <v>5</v>
      </c>
      <c r="E11" s="209"/>
    </row>
    <row r="12" s="186" customFormat="1" ht="32.25" customHeight="1" spans="1:5">
      <c r="A12" s="205" t="s">
        <v>1282</v>
      </c>
      <c r="B12" s="206" t="s">
        <v>1283</v>
      </c>
      <c r="C12" s="207"/>
      <c r="D12" s="207"/>
      <c r="E12" s="208"/>
    </row>
    <row r="13" s="186" customFormat="1" ht="32.25" customHeight="1" spans="1:5">
      <c r="A13" s="205" t="s">
        <v>1284</v>
      </c>
      <c r="B13" s="206" t="s">
        <v>1285</v>
      </c>
      <c r="C13" s="207"/>
      <c r="D13" s="207"/>
      <c r="E13" s="200"/>
    </row>
    <row r="14" s="186" customFormat="1" ht="32.25" customHeight="1" spans="1:5">
      <c r="A14" s="205" t="s">
        <v>1286</v>
      </c>
      <c r="B14" s="206" t="s">
        <v>1287</v>
      </c>
      <c r="C14" s="207"/>
      <c r="D14" s="207"/>
      <c r="E14" s="200"/>
    </row>
    <row r="15" s="186" customFormat="1" ht="32.25" customHeight="1" spans="1:5">
      <c r="A15" s="205" t="s">
        <v>1288</v>
      </c>
      <c r="B15" s="206" t="s">
        <v>1289</v>
      </c>
      <c r="C15" s="207"/>
      <c r="D15" s="207"/>
      <c r="E15" s="208"/>
    </row>
    <row r="16" s="186" customFormat="1" ht="32.25" customHeight="1" spans="1:5">
      <c r="A16" s="205" t="s">
        <v>1290</v>
      </c>
      <c r="B16" s="206" t="s">
        <v>1291</v>
      </c>
      <c r="C16" s="207"/>
      <c r="D16" s="207">
        <v>5</v>
      </c>
      <c r="E16" s="208"/>
    </row>
    <row r="17" s="186" customFormat="1" ht="32.25" customHeight="1" spans="1:5">
      <c r="A17" s="201" t="s">
        <v>1292</v>
      </c>
      <c r="B17" s="202" t="s">
        <v>1293</v>
      </c>
      <c r="C17" s="203"/>
      <c r="D17" s="203"/>
      <c r="E17" s="209"/>
    </row>
    <row r="18" s="186" customFormat="1" ht="32.25" customHeight="1" spans="1:5">
      <c r="A18" s="205" t="s">
        <v>1294</v>
      </c>
      <c r="B18" s="206" t="s">
        <v>1295</v>
      </c>
      <c r="C18" s="207"/>
      <c r="D18" s="207"/>
      <c r="E18" s="200"/>
    </row>
    <row r="19" ht="32.25" customHeight="1" spans="1:5">
      <c r="A19" s="205" t="s">
        <v>1296</v>
      </c>
      <c r="B19" s="205" t="s">
        <v>1297</v>
      </c>
      <c r="C19" s="207"/>
      <c r="D19" s="207"/>
      <c r="E19" s="208"/>
    </row>
    <row r="20" s="186" customFormat="1" ht="32.25" customHeight="1" spans="1:5">
      <c r="A20" s="201" t="s">
        <v>1298</v>
      </c>
      <c r="B20" s="202" t="s">
        <v>1299</v>
      </c>
      <c r="C20" s="203">
        <v>3</v>
      </c>
      <c r="D20" s="203">
        <v>3</v>
      </c>
      <c r="E20" s="209">
        <v>100</v>
      </c>
    </row>
    <row r="21" s="187" customFormat="1" ht="32.25" customHeight="1" spans="1:5">
      <c r="A21" s="205" t="s">
        <v>1300</v>
      </c>
      <c r="B21" s="205" t="s">
        <v>1301</v>
      </c>
      <c r="C21" s="207">
        <v>3</v>
      </c>
      <c r="D21" s="207">
        <v>3</v>
      </c>
      <c r="E21" s="200">
        <v>100</v>
      </c>
    </row>
    <row r="22" s="187" customFormat="1" ht="32.25" customHeight="1" spans="1:5">
      <c r="A22" s="205" t="s">
        <v>1302</v>
      </c>
      <c r="B22" s="206" t="s">
        <v>1303</v>
      </c>
      <c r="C22" s="207"/>
      <c r="D22" s="207"/>
      <c r="E22" s="200"/>
    </row>
    <row r="23" s="186" customFormat="1" ht="32.25" customHeight="1" spans="1:5">
      <c r="A23" s="205" t="s">
        <v>1304</v>
      </c>
      <c r="B23" s="206" t="s">
        <v>1305</v>
      </c>
      <c r="C23" s="207"/>
      <c r="D23" s="207"/>
      <c r="E23" s="200"/>
    </row>
    <row r="24" ht="32.25" customHeight="1" spans="1:5">
      <c r="A24" s="201" t="s">
        <v>1306</v>
      </c>
      <c r="B24" s="201" t="s">
        <v>1307</v>
      </c>
      <c r="C24" s="203"/>
      <c r="D24" s="203"/>
      <c r="E24" s="204"/>
    </row>
    <row r="25" s="186" customFormat="1" ht="32.25" customHeight="1" spans="1:5">
      <c r="A25" s="205" t="s">
        <v>1308</v>
      </c>
      <c r="B25" s="205" t="s">
        <v>1301</v>
      </c>
      <c r="C25" s="207"/>
      <c r="D25" s="207"/>
      <c r="E25" s="200"/>
    </row>
    <row r="26" s="186" customFormat="1" ht="32.25" customHeight="1" spans="1:5">
      <c r="A26" s="205" t="s">
        <v>1309</v>
      </c>
      <c r="B26" s="205" t="s">
        <v>1303</v>
      </c>
      <c r="C26" s="207"/>
      <c r="D26" s="207"/>
      <c r="E26" s="200"/>
    </row>
    <row r="27" s="186" customFormat="1" ht="32.25" customHeight="1" spans="1:5">
      <c r="A27" s="205" t="s">
        <v>1310</v>
      </c>
      <c r="B27" s="206" t="s">
        <v>1311</v>
      </c>
      <c r="C27" s="207"/>
      <c r="D27" s="207"/>
      <c r="E27" s="200"/>
    </row>
    <row r="28" s="186" customFormat="1" ht="32.25" customHeight="1" spans="1:5">
      <c r="A28" s="201" t="s">
        <v>1312</v>
      </c>
      <c r="B28" s="202" t="s">
        <v>1313</v>
      </c>
      <c r="C28" s="203"/>
      <c r="D28" s="203"/>
      <c r="E28" s="209"/>
    </row>
    <row r="29" ht="32.25" customHeight="1" spans="1:5">
      <c r="A29" s="205" t="s">
        <v>1314</v>
      </c>
      <c r="B29" s="205" t="s">
        <v>1303</v>
      </c>
      <c r="C29" s="207"/>
      <c r="D29" s="207"/>
      <c r="E29" s="208"/>
    </row>
    <row r="30" s="186" customFormat="1" ht="32.25" customHeight="1" spans="1:5">
      <c r="A30" s="205" t="s">
        <v>1315</v>
      </c>
      <c r="B30" s="206" t="s">
        <v>1316</v>
      </c>
      <c r="C30" s="207"/>
      <c r="D30" s="207"/>
      <c r="E30" s="208"/>
    </row>
    <row r="31" s="186" customFormat="1" ht="32.25" customHeight="1" spans="1:5">
      <c r="A31" s="201" t="s">
        <v>1317</v>
      </c>
      <c r="B31" s="201" t="s">
        <v>1318</v>
      </c>
      <c r="C31" s="203"/>
      <c r="D31" s="203">
        <v>515</v>
      </c>
      <c r="E31" s="204"/>
    </row>
    <row r="32" ht="32.25" customHeight="1" spans="1:5">
      <c r="A32" s="205" t="s">
        <v>1319</v>
      </c>
      <c r="B32" s="205" t="s">
        <v>1320</v>
      </c>
      <c r="C32" s="207"/>
      <c r="D32" s="207"/>
      <c r="E32" s="208"/>
    </row>
    <row r="33" ht="32.25" customHeight="1" spans="1:5">
      <c r="A33" s="205" t="s">
        <v>1321</v>
      </c>
      <c r="B33" s="205" t="s">
        <v>1322</v>
      </c>
      <c r="C33" s="207"/>
      <c r="D33" s="207"/>
      <c r="E33" s="208"/>
    </row>
    <row r="34" ht="32.25" customHeight="1" spans="1:5">
      <c r="A34" s="205" t="s">
        <v>1323</v>
      </c>
      <c r="B34" s="205" t="s">
        <v>1324</v>
      </c>
      <c r="C34" s="207"/>
      <c r="D34" s="207"/>
      <c r="E34" s="208"/>
    </row>
    <row r="35" s="186" customFormat="1" ht="32.25" customHeight="1" spans="1:5">
      <c r="A35" s="205" t="s">
        <v>1325</v>
      </c>
      <c r="B35" s="206" t="s">
        <v>1326</v>
      </c>
      <c r="C35" s="207"/>
      <c r="D35" s="207"/>
      <c r="E35" s="208"/>
    </row>
    <row r="36" s="186" customFormat="1" ht="32.25" customHeight="1" spans="1:5">
      <c r="A36" s="205" t="s">
        <v>1327</v>
      </c>
      <c r="B36" s="205" t="s">
        <v>1328</v>
      </c>
      <c r="C36" s="207"/>
      <c r="D36" s="207"/>
      <c r="E36" s="208"/>
    </row>
    <row r="37" ht="32.25" customHeight="1" spans="1:5">
      <c r="A37" s="205" t="s">
        <v>1329</v>
      </c>
      <c r="B37" s="205" t="s">
        <v>1330</v>
      </c>
      <c r="C37" s="207"/>
      <c r="D37" s="207"/>
      <c r="E37" s="208"/>
    </row>
    <row r="38" ht="32.25" customHeight="1" spans="1:5">
      <c r="A38" s="205" t="s">
        <v>1331</v>
      </c>
      <c r="B38" s="205" t="s">
        <v>1332</v>
      </c>
      <c r="C38" s="207"/>
      <c r="D38" s="207"/>
      <c r="E38" s="208"/>
    </row>
    <row r="39" ht="32.25" customHeight="1" spans="1:5">
      <c r="A39" s="205" t="s">
        <v>1333</v>
      </c>
      <c r="B39" s="205" t="s">
        <v>1334</v>
      </c>
      <c r="C39" s="207"/>
      <c r="D39" s="207"/>
      <c r="E39" s="208"/>
    </row>
    <row r="40" s="186" customFormat="1" ht="32.25" customHeight="1" spans="1:5">
      <c r="A40" s="205" t="s">
        <v>1335</v>
      </c>
      <c r="B40" s="206" t="s">
        <v>1336</v>
      </c>
      <c r="C40" s="207"/>
      <c r="D40" s="207"/>
      <c r="E40" s="208"/>
    </row>
    <row r="41" ht="32.25" customHeight="1" spans="1:5">
      <c r="A41" s="205" t="s">
        <v>1337</v>
      </c>
      <c r="B41" s="205" t="s">
        <v>1338</v>
      </c>
      <c r="C41" s="207"/>
      <c r="D41" s="207"/>
      <c r="E41" s="208"/>
    </row>
    <row r="42" s="186" customFormat="1" ht="32.25" customHeight="1" spans="1:5">
      <c r="A42" s="205" t="s">
        <v>1339</v>
      </c>
      <c r="B42" s="205" t="s">
        <v>1340</v>
      </c>
      <c r="C42" s="207"/>
      <c r="D42" s="207"/>
      <c r="E42" s="208"/>
    </row>
    <row r="43" s="186" customFormat="1" ht="32.25" customHeight="1" spans="1:5">
      <c r="A43" s="205" t="s">
        <v>1341</v>
      </c>
      <c r="B43" s="205" t="s">
        <v>1342</v>
      </c>
      <c r="C43" s="207"/>
      <c r="D43" s="207">
        <v>515</v>
      </c>
      <c r="E43" s="200"/>
    </row>
    <row r="44" ht="32.25" customHeight="1" spans="1:5">
      <c r="A44" s="201" t="s">
        <v>1343</v>
      </c>
      <c r="B44" s="201" t="s">
        <v>1344</v>
      </c>
      <c r="C44" s="203"/>
      <c r="D44" s="203"/>
      <c r="E44" s="204"/>
    </row>
    <row r="45" ht="32.25" customHeight="1" spans="1:5">
      <c r="A45" s="205" t="s">
        <v>1345</v>
      </c>
      <c r="B45" s="205" t="s">
        <v>1320</v>
      </c>
      <c r="C45" s="207"/>
      <c r="D45" s="207"/>
      <c r="E45" s="208"/>
    </row>
    <row r="46" s="186" customFormat="1" ht="32.25" customHeight="1" spans="1:5">
      <c r="A46" s="205" t="s">
        <v>1346</v>
      </c>
      <c r="B46" s="206" t="s">
        <v>1322</v>
      </c>
      <c r="C46" s="207"/>
      <c r="D46" s="207"/>
      <c r="E46" s="200"/>
    </row>
    <row r="47" ht="32.25" customHeight="1" spans="1:5">
      <c r="A47" s="205" t="s">
        <v>1347</v>
      </c>
      <c r="B47" s="205" t="s">
        <v>1348</v>
      </c>
      <c r="C47" s="207"/>
      <c r="D47" s="207"/>
      <c r="E47" s="208"/>
    </row>
    <row r="48" ht="32.25" customHeight="1" spans="1:5">
      <c r="A48" s="201" t="s">
        <v>1349</v>
      </c>
      <c r="B48" s="201" t="s">
        <v>1350</v>
      </c>
      <c r="C48" s="203"/>
      <c r="D48" s="203"/>
      <c r="E48" s="204"/>
    </row>
    <row r="49" ht="32.25" customHeight="1" spans="1:5">
      <c r="A49" s="201" t="s">
        <v>1351</v>
      </c>
      <c r="B49" s="201" t="s">
        <v>1352</v>
      </c>
      <c r="C49" s="203">
        <v>968</v>
      </c>
      <c r="D49" s="203">
        <v>1181</v>
      </c>
      <c r="E49" s="204">
        <v>122</v>
      </c>
    </row>
    <row r="50" ht="32.25" customHeight="1" spans="1:5">
      <c r="A50" s="205" t="s">
        <v>1353</v>
      </c>
      <c r="B50" s="205" t="s">
        <v>1354</v>
      </c>
      <c r="C50" s="207"/>
      <c r="D50" s="207"/>
      <c r="E50" s="208"/>
    </row>
    <row r="51" ht="32.25" customHeight="1" spans="1:5">
      <c r="A51" s="205" t="s">
        <v>1355</v>
      </c>
      <c r="B51" s="205" t="s">
        <v>1356</v>
      </c>
      <c r="C51" s="207"/>
      <c r="D51" s="207"/>
      <c r="E51" s="208"/>
    </row>
    <row r="52" s="186" customFormat="1" ht="32.25" customHeight="1" spans="1:5">
      <c r="A52" s="205" t="s">
        <v>1357</v>
      </c>
      <c r="B52" s="205" t="s">
        <v>1358</v>
      </c>
      <c r="C52" s="207"/>
      <c r="D52" s="207"/>
      <c r="E52" s="200"/>
    </row>
    <row r="53" ht="32.25" customHeight="1" spans="1:5">
      <c r="A53" s="205" t="s">
        <v>1359</v>
      </c>
      <c r="B53" s="205" t="s">
        <v>1360</v>
      </c>
      <c r="C53" s="207"/>
      <c r="D53" s="207"/>
      <c r="E53" s="208"/>
    </row>
    <row r="54" s="186" customFormat="1" ht="32.25" customHeight="1" spans="1:5">
      <c r="A54" s="205" t="s">
        <v>1361</v>
      </c>
      <c r="B54" s="206" t="s">
        <v>1362</v>
      </c>
      <c r="C54" s="207">
        <v>968</v>
      </c>
      <c r="D54" s="207">
        <v>1181</v>
      </c>
      <c r="E54" s="200">
        <v>122</v>
      </c>
    </row>
    <row r="55" s="186" customFormat="1" ht="32.25" customHeight="1" spans="1:5">
      <c r="A55" s="201" t="s">
        <v>1363</v>
      </c>
      <c r="B55" s="202" t="s">
        <v>1364</v>
      </c>
      <c r="C55" s="203">
        <v>277</v>
      </c>
      <c r="D55" s="203">
        <v>419</v>
      </c>
      <c r="E55" s="209">
        <v>151.3</v>
      </c>
    </row>
    <row r="56" s="186" customFormat="1" ht="32.25" customHeight="1" spans="1:5">
      <c r="A56" s="205" t="s">
        <v>1365</v>
      </c>
      <c r="B56" s="206" t="s">
        <v>1366</v>
      </c>
      <c r="C56" s="207"/>
      <c r="D56" s="207"/>
      <c r="E56" s="200"/>
    </row>
    <row r="57" ht="32.25" customHeight="1" spans="1:5">
      <c r="A57" s="205" t="s">
        <v>1367</v>
      </c>
      <c r="B57" s="205" t="s">
        <v>1368</v>
      </c>
      <c r="C57" s="207"/>
      <c r="D57" s="207"/>
      <c r="E57" s="208"/>
    </row>
    <row r="58" s="186" customFormat="1" ht="32.25" customHeight="1" spans="1:5">
      <c r="A58" s="205" t="s">
        <v>1369</v>
      </c>
      <c r="B58" s="206" t="s">
        <v>1370</v>
      </c>
      <c r="C58" s="207">
        <v>277</v>
      </c>
      <c r="D58" s="207">
        <v>419</v>
      </c>
      <c r="E58" s="200">
        <v>151.3</v>
      </c>
    </row>
    <row r="59" s="186" customFormat="1" ht="32.25" customHeight="1" spans="1:5">
      <c r="A59" s="201" t="s">
        <v>1371</v>
      </c>
      <c r="B59" s="202" t="s">
        <v>1372</v>
      </c>
      <c r="C59" s="203"/>
      <c r="D59" s="203"/>
      <c r="E59" s="209"/>
    </row>
    <row r="60" ht="32.25" customHeight="1" spans="1:5">
      <c r="A60" s="205" t="s">
        <v>1373</v>
      </c>
      <c r="B60" s="205" t="s">
        <v>1320</v>
      </c>
      <c r="C60" s="207"/>
      <c r="D60" s="207"/>
      <c r="E60" s="208"/>
    </row>
    <row r="61" ht="32.25" customHeight="1" spans="1:5">
      <c r="A61" s="205" t="s">
        <v>1374</v>
      </c>
      <c r="B61" s="205" t="s">
        <v>1322</v>
      </c>
      <c r="C61" s="207"/>
      <c r="D61" s="207"/>
      <c r="E61" s="208"/>
    </row>
    <row r="62" s="186" customFormat="1" ht="32.25" customHeight="1" spans="1:5">
      <c r="A62" s="205" t="s">
        <v>1375</v>
      </c>
      <c r="B62" s="206" t="s">
        <v>1376</v>
      </c>
      <c r="C62" s="207"/>
      <c r="D62" s="207"/>
      <c r="E62" s="200"/>
    </row>
    <row r="63" s="186" customFormat="1" ht="32.25" customHeight="1" spans="1:5">
      <c r="A63" s="201" t="s">
        <v>1377</v>
      </c>
      <c r="B63" s="202" t="s">
        <v>1378</v>
      </c>
      <c r="C63" s="203"/>
      <c r="D63" s="203"/>
      <c r="E63" s="209"/>
    </row>
    <row r="64" s="186" customFormat="1" ht="32.25" customHeight="1" spans="1:5">
      <c r="A64" s="205" t="s">
        <v>1379</v>
      </c>
      <c r="B64" s="205" t="s">
        <v>1320</v>
      </c>
      <c r="C64" s="207"/>
      <c r="D64" s="207"/>
      <c r="E64" s="200"/>
    </row>
    <row r="65" s="186" customFormat="1" ht="32.25" customHeight="1" spans="1:5">
      <c r="A65" s="205" t="s">
        <v>1380</v>
      </c>
      <c r="B65" s="206" t="s">
        <v>1322</v>
      </c>
      <c r="C65" s="207"/>
      <c r="D65" s="207"/>
      <c r="E65" s="200"/>
    </row>
    <row r="66" s="186" customFormat="1" ht="32.25" customHeight="1" spans="1:5">
      <c r="A66" s="198" t="s">
        <v>1381</v>
      </c>
      <c r="B66" s="210" t="s">
        <v>1382</v>
      </c>
      <c r="C66" s="207"/>
      <c r="D66" s="207"/>
      <c r="E66" s="208"/>
    </row>
    <row r="67" ht="32.25" customHeight="1" spans="1:5">
      <c r="A67" s="211" t="s">
        <v>1383</v>
      </c>
      <c r="B67" s="211" t="s">
        <v>1384</v>
      </c>
      <c r="C67" s="203">
        <v>290</v>
      </c>
      <c r="D67" s="203">
        <v>23</v>
      </c>
      <c r="E67" s="204">
        <v>7.9</v>
      </c>
    </row>
    <row r="68" ht="32.25" customHeight="1" spans="1:5">
      <c r="A68" s="198" t="s">
        <v>1385</v>
      </c>
      <c r="B68" s="198" t="s">
        <v>1386</v>
      </c>
      <c r="C68" s="207"/>
      <c r="D68" s="208"/>
      <c r="E68" s="208"/>
    </row>
    <row r="69" ht="32.25" customHeight="1" spans="1:5">
      <c r="A69" s="198" t="s">
        <v>1387</v>
      </c>
      <c r="B69" s="198" t="s">
        <v>1388</v>
      </c>
      <c r="C69" s="207"/>
      <c r="D69" s="208"/>
      <c r="E69" s="208"/>
    </row>
    <row r="70" ht="32.25" customHeight="1" spans="1:5">
      <c r="A70" s="198" t="s">
        <v>1389</v>
      </c>
      <c r="B70" s="198" t="s">
        <v>1390</v>
      </c>
      <c r="C70" s="207"/>
      <c r="D70" s="208"/>
      <c r="E70" s="208"/>
    </row>
    <row r="71" ht="32.25" customHeight="1" spans="1:5">
      <c r="A71" s="198" t="s">
        <v>1391</v>
      </c>
      <c r="B71" s="198" t="s">
        <v>1392</v>
      </c>
      <c r="C71" s="207">
        <v>290</v>
      </c>
      <c r="D71" s="208">
        <v>23</v>
      </c>
      <c r="E71" s="208">
        <v>7.9</v>
      </c>
    </row>
    <row r="72" ht="32.25" customHeight="1" spans="1:5">
      <c r="A72" s="211" t="s">
        <v>1393</v>
      </c>
      <c r="B72" s="211" t="s">
        <v>1394</v>
      </c>
      <c r="C72" s="203"/>
      <c r="D72" s="203"/>
      <c r="E72" s="204"/>
    </row>
    <row r="73" ht="32.25" customHeight="1" spans="1:5">
      <c r="A73" s="198" t="s">
        <v>1395</v>
      </c>
      <c r="B73" s="198" t="s">
        <v>1396</v>
      </c>
      <c r="C73" s="207"/>
      <c r="D73" s="208"/>
      <c r="E73" s="208"/>
    </row>
    <row r="74" ht="32.25" customHeight="1" spans="1:5">
      <c r="A74" s="198" t="s">
        <v>1397</v>
      </c>
      <c r="B74" s="198" t="s">
        <v>1398</v>
      </c>
      <c r="C74" s="207"/>
      <c r="D74" s="208"/>
      <c r="E74" s="208"/>
    </row>
    <row r="75" ht="32.25" customHeight="1" spans="1:5">
      <c r="A75" s="198" t="s">
        <v>1399</v>
      </c>
      <c r="B75" s="198" t="s">
        <v>1400</v>
      </c>
      <c r="C75" s="207"/>
      <c r="D75" s="208"/>
      <c r="E75" s="208"/>
    </row>
    <row r="76" ht="32.25" customHeight="1" spans="1:5">
      <c r="A76" s="211" t="s">
        <v>1401</v>
      </c>
      <c r="B76" s="211" t="s">
        <v>1402</v>
      </c>
      <c r="C76" s="203"/>
      <c r="D76" s="203"/>
      <c r="E76" s="209"/>
    </row>
    <row r="77" ht="32.25" customHeight="1" spans="1:5">
      <c r="A77" s="198" t="s">
        <v>1403</v>
      </c>
      <c r="B77" s="198" t="s">
        <v>1404</v>
      </c>
      <c r="C77" s="207"/>
      <c r="D77" s="208"/>
      <c r="E77" s="208"/>
    </row>
    <row r="78" ht="32.25" customHeight="1" spans="1:5">
      <c r="A78" s="198" t="s">
        <v>1405</v>
      </c>
      <c r="B78" s="198" t="s">
        <v>1406</v>
      </c>
      <c r="C78" s="207"/>
      <c r="D78" s="208"/>
      <c r="E78" s="208"/>
    </row>
    <row r="79" ht="32.25" customHeight="1" spans="1:5">
      <c r="A79" s="198" t="s">
        <v>1407</v>
      </c>
      <c r="B79" s="198" t="s">
        <v>1408</v>
      </c>
      <c r="C79" s="207"/>
      <c r="D79" s="208"/>
      <c r="E79" s="208"/>
    </row>
    <row r="80" ht="32.25" customHeight="1" spans="1:5">
      <c r="A80" s="198" t="s">
        <v>1409</v>
      </c>
      <c r="B80" s="198" t="s">
        <v>1410</v>
      </c>
      <c r="C80" s="207"/>
      <c r="D80" s="208"/>
      <c r="E80" s="208"/>
    </row>
    <row r="81" ht="32.25" customHeight="1" spans="1:5">
      <c r="A81" s="198" t="s">
        <v>1411</v>
      </c>
      <c r="B81" s="198" t="s">
        <v>1412</v>
      </c>
      <c r="C81" s="207"/>
      <c r="D81" s="208"/>
      <c r="E81" s="208"/>
    </row>
    <row r="82" ht="32.25" customHeight="1" spans="1:5">
      <c r="A82" s="198" t="s">
        <v>1413</v>
      </c>
      <c r="B82" s="198" t="s">
        <v>1414</v>
      </c>
      <c r="C82" s="207"/>
      <c r="D82" s="208"/>
      <c r="E82" s="208"/>
    </row>
    <row r="83" ht="32.25" customHeight="1" spans="1:5">
      <c r="A83" s="198" t="s">
        <v>1415</v>
      </c>
      <c r="B83" s="198" t="s">
        <v>1416</v>
      </c>
      <c r="C83" s="207"/>
      <c r="D83" s="208"/>
      <c r="E83" s="208"/>
    </row>
    <row r="84" ht="32.25" customHeight="1" spans="1:5">
      <c r="A84" s="198" t="s">
        <v>1417</v>
      </c>
      <c r="B84" s="198" t="s">
        <v>1418</v>
      </c>
      <c r="C84" s="207"/>
      <c r="D84" s="208"/>
      <c r="E84" s="208"/>
    </row>
    <row r="85" ht="32.25" customHeight="1" spans="1:5">
      <c r="A85" s="211" t="s">
        <v>1419</v>
      </c>
      <c r="B85" s="211" t="s">
        <v>1420</v>
      </c>
      <c r="C85" s="203">
        <v>285</v>
      </c>
      <c r="D85" s="203">
        <v>226</v>
      </c>
      <c r="E85" s="209">
        <v>79.3</v>
      </c>
    </row>
    <row r="86" ht="32.25" customHeight="1" spans="1:5">
      <c r="A86" s="198" t="s">
        <v>1421</v>
      </c>
      <c r="B86" s="198" t="s">
        <v>1422</v>
      </c>
      <c r="C86" s="207"/>
      <c r="D86" s="208"/>
      <c r="E86" s="208"/>
    </row>
    <row r="87" ht="32.25" customHeight="1" spans="1:5">
      <c r="A87" s="198" t="s">
        <v>1423</v>
      </c>
      <c r="B87" s="198" t="s">
        <v>1424</v>
      </c>
      <c r="C87" s="207"/>
      <c r="D87" s="208"/>
      <c r="E87" s="208"/>
    </row>
    <row r="88" ht="32.25" customHeight="1" spans="1:5">
      <c r="A88" s="198" t="s">
        <v>1425</v>
      </c>
      <c r="B88" s="198" t="s">
        <v>1426</v>
      </c>
      <c r="C88" s="207"/>
      <c r="D88" s="208"/>
      <c r="E88" s="208"/>
    </row>
    <row r="89" ht="32.25" customHeight="1" spans="1:5">
      <c r="A89" s="198" t="s">
        <v>1427</v>
      </c>
      <c r="B89" s="198" t="s">
        <v>1428</v>
      </c>
      <c r="C89" s="207"/>
      <c r="D89" s="208"/>
      <c r="E89" s="208"/>
    </row>
    <row r="90" ht="32.25" customHeight="1" spans="1:5">
      <c r="A90" s="198" t="s">
        <v>1429</v>
      </c>
      <c r="B90" s="198" t="s">
        <v>1430</v>
      </c>
      <c r="C90" s="207"/>
      <c r="D90" s="208"/>
      <c r="E90" s="208"/>
    </row>
    <row r="91" ht="32.25" customHeight="1" spans="1:5">
      <c r="A91" s="198" t="s">
        <v>1431</v>
      </c>
      <c r="B91" s="198" t="s">
        <v>1432</v>
      </c>
      <c r="C91" s="207"/>
      <c r="D91" s="208">
        <v>5</v>
      </c>
      <c r="E91" s="208"/>
    </row>
    <row r="92" ht="32.25" customHeight="1" spans="1:5">
      <c r="A92" s="198" t="s">
        <v>1433</v>
      </c>
      <c r="B92" s="198" t="s">
        <v>1434</v>
      </c>
      <c r="C92" s="207"/>
      <c r="D92" s="208"/>
      <c r="E92" s="208"/>
    </row>
    <row r="93" ht="32.25" customHeight="1" spans="1:5">
      <c r="A93" s="198" t="s">
        <v>1435</v>
      </c>
      <c r="B93" s="198" t="s">
        <v>1436</v>
      </c>
      <c r="C93" s="207"/>
      <c r="D93" s="208"/>
      <c r="E93" s="208"/>
    </row>
    <row r="94" ht="32.25" customHeight="1" spans="1:5">
      <c r="A94" s="198" t="s">
        <v>1437</v>
      </c>
      <c r="B94" s="198" t="s">
        <v>1438</v>
      </c>
      <c r="C94" s="207"/>
      <c r="D94" s="208"/>
      <c r="E94" s="208"/>
    </row>
    <row r="95" ht="32.25" customHeight="1" spans="1:5">
      <c r="A95" s="198" t="s">
        <v>1439</v>
      </c>
      <c r="B95" s="198" t="s">
        <v>1440</v>
      </c>
      <c r="C95" s="207"/>
      <c r="D95" s="208"/>
      <c r="E95" s="208"/>
    </row>
    <row r="96" ht="32.25" customHeight="1" spans="1:5">
      <c r="A96" s="198" t="s">
        <v>1441</v>
      </c>
      <c r="B96" s="198" t="s">
        <v>1442</v>
      </c>
      <c r="C96" s="207">
        <v>285</v>
      </c>
      <c r="D96" s="208">
        <v>221</v>
      </c>
      <c r="E96" s="208">
        <v>77.5</v>
      </c>
    </row>
    <row r="97" ht="32.25" customHeight="1" spans="1:5">
      <c r="A97" s="211" t="s">
        <v>1443</v>
      </c>
      <c r="B97" s="211" t="s">
        <v>1444</v>
      </c>
      <c r="C97" s="203">
        <v>24</v>
      </c>
      <c r="D97" s="203">
        <v>21</v>
      </c>
      <c r="E97" s="209">
        <v>87.5</v>
      </c>
    </row>
    <row r="98" ht="32.25" customHeight="1" spans="1:5">
      <c r="A98" s="198" t="s">
        <v>1445</v>
      </c>
      <c r="B98" s="198" t="s">
        <v>1446</v>
      </c>
      <c r="C98" s="207"/>
      <c r="D98" s="208"/>
      <c r="E98" s="208"/>
    </row>
    <row r="99" ht="32.25" customHeight="1" spans="1:5">
      <c r="A99" s="198" t="s">
        <v>1447</v>
      </c>
      <c r="B99" s="198" t="s">
        <v>1448</v>
      </c>
      <c r="C99" s="207"/>
      <c r="D99" s="208"/>
      <c r="E99" s="208"/>
    </row>
    <row r="100" ht="32.25" customHeight="1" spans="1:5">
      <c r="A100" s="198" t="s">
        <v>1449</v>
      </c>
      <c r="B100" s="198" t="s">
        <v>1450</v>
      </c>
      <c r="C100" s="207"/>
      <c r="D100" s="208"/>
      <c r="E100" s="208"/>
    </row>
    <row r="101" ht="32.25" customHeight="1" spans="1:5">
      <c r="A101" s="198" t="s">
        <v>1451</v>
      </c>
      <c r="B101" s="198" t="s">
        <v>1452</v>
      </c>
      <c r="C101" s="207"/>
      <c r="D101" s="208"/>
      <c r="E101" s="208"/>
    </row>
    <row r="102" ht="32.25" customHeight="1" spans="1:5">
      <c r="A102" s="198" t="s">
        <v>1453</v>
      </c>
      <c r="B102" s="198" t="s">
        <v>1454</v>
      </c>
      <c r="C102" s="207">
        <v>24</v>
      </c>
      <c r="D102" s="208">
        <v>21</v>
      </c>
      <c r="E102" s="208">
        <v>87.5</v>
      </c>
    </row>
  </sheetData>
  <autoFilter ref="A4:E102">
    <extLst/>
  </autoFilter>
  <mergeCells count="3">
    <mergeCell ref="A1:B1"/>
    <mergeCell ref="A2:E2"/>
    <mergeCell ref="D3:E3"/>
  </mergeCells>
  <pageMargins left="0.707638888888889" right="0.707638888888889" top="0.747916666666667" bottom="0.747916666666667" header="0.313888888888889" footer="0.313888888888889"/>
  <pageSetup paperSize="9" scale="94" orientation="portrait"/>
  <headerFooter>
    <oddFooter>&amp;C第&amp;P页/共&amp;N页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2"/>
  <sheetViews>
    <sheetView showZeros="0" workbookViewId="0">
      <selection activeCell="A2" sqref="A2"/>
    </sheetView>
  </sheetViews>
  <sheetFormatPr defaultColWidth="9" defaultRowHeight="21" customHeight="1" outlineLevelCol="2"/>
  <cols>
    <col min="1" max="1" width="9" style="168"/>
    <col min="2" max="2" width="70.75" style="169" customWidth="1"/>
    <col min="3" max="3" width="17.625" style="168" customWidth="1"/>
    <col min="4" max="249" width="9" style="168"/>
    <col min="250" max="250" width="51.875" style="168" customWidth="1"/>
    <col min="251" max="251" width="16" style="168" customWidth="1"/>
    <col min="252" max="252" width="14.5" style="168" customWidth="1"/>
    <col min="253" max="253" width="16.125" style="168" customWidth="1"/>
    <col min="254" max="254" width="19.25" style="168" customWidth="1"/>
    <col min="255" max="505" width="9" style="168"/>
    <col min="506" max="506" width="51.875" style="168" customWidth="1"/>
    <col min="507" max="507" width="16" style="168" customWidth="1"/>
    <col min="508" max="508" width="14.5" style="168" customWidth="1"/>
    <col min="509" max="509" width="16.125" style="168" customWidth="1"/>
    <col min="510" max="510" width="19.25" style="168" customWidth="1"/>
    <col min="511" max="761" width="9" style="168"/>
    <col min="762" max="762" width="51.875" style="168" customWidth="1"/>
    <col min="763" max="763" width="16" style="168" customWidth="1"/>
    <col min="764" max="764" width="14.5" style="168" customWidth="1"/>
    <col min="765" max="765" width="16.125" style="168" customWidth="1"/>
    <col min="766" max="766" width="19.25" style="168" customWidth="1"/>
    <col min="767" max="1017" width="9" style="168"/>
    <col min="1018" max="1018" width="51.875" style="168" customWidth="1"/>
    <col min="1019" max="1019" width="16" style="168" customWidth="1"/>
    <col min="1020" max="1020" width="14.5" style="168" customWidth="1"/>
    <col min="1021" max="1021" width="16.125" style="168" customWidth="1"/>
    <col min="1022" max="1022" width="19.25" style="168" customWidth="1"/>
    <col min="1023" max="1273" width="9" style="168"/>
    <col min="1274" max="1274" width="51.875" style="168" customWidth="1"/>
    <col min="1275" max="1275" width="16" style="168" customWidth="1"/>
    <col min="1276" max="1276" width="14.5" style="168" customWidth="1"/>
    <col min="1277" max="1277" width="16.125" style="168" customWidth="1"/>
    <col min="1278" max="1278" width="19.25" style="168" customWidth="1"/>
    <col min="1279" max="1529" width="9" style="168"/>
    <col min="1530" max="1530" width="51.875" style="168" customWidth="1"/>
    <col min="1531" max="1531" width="16" style="168" customWidth="1"/>
    <col min="1532" max="1532" width="14.5" style="168" customWidth="1"/>
    <col min="1533" max="1533" width="16.125" style="168" customWidth="1"/>
    <col min="1534" max="1534" width="19.25" style="168" customWidth="1"/>
    <col min="1535" max="1785" width="9" style="168"/>
    <col min="1786" max="1786" width="51.875" style="168" customWidth="1"/>
    <col min="1787" max="1787" width="16" style="168" customWidth="1"/>
    <col min="1788" max="1788" width="14.5" style="168" customWidth="1"/>
    <col min="1789" max="1789" width="16.125" style="168" customWidth="1"/>
    <col min="1790" max="1790" width="19.25" style="168" customWidth="1"/>
    <col min="1791" max="2041" width="9" style="168"/>
    <col min="2042" max="2042" width="51.875" style="168" customWidth="1"/>
    <col min="2043" max="2043" width="16" style="168" customWidth="1"/>
    <col min="2044" max="2044" width="14.5" style="168" customWidth="1"/>
    <col min="2045" max="2045" width="16.125" style="168" customWidth="1"/>
    <col min="2046" max="2046" width="19.25" style="168" customWidth="1"/>
    <col min="2047" max="2297" width="9" style="168"/>
    <col min="2298" max="2298" width="51.875" style="168" customWidth="1"/>
    <col min="2299" max="2299" width="16" style="168" customWidth="1"/>
    <col min="2300" max="2300" width="14.5" style="168" customWidth="1"/>
    <col min="2301" max="2301" width="16.125" style="168" customWidth="1"/>
    <col min="2302" max="2302" width="19.25" style="168" customWidth="1"/>
    <col min="2303" max="2553" width="9" style="168"/>
    <col min="2554" max="2554" width="51.875" style="168" customWidth="1"/>
    <col min="2555" max="2555" width="16" style="168" customWidth="1"/>
    <col min="2556" max="2556" width="14.5" style="168" customWidth="1"/>
    <col min="2557" max="2557" width="16.125" style="168" customWidth="1"/>
    <col min="2558" max="2558" width="19.25" style="168" customWidth="1"/>
    <col min="2559" max="2809" width="9" style="168"/>
    <col min="2810" max="2810" width="51.875" style="168" customWidth="1"/>
    <col min="2811" max="2811" width="16" style="168" customWidth="1"/>
    <col min="2812" max="2812" width="14.5" style="168" customWidth="1"/>
    <col min="2813" max="2813" width="16.125" style="168" customWidth="1"/>
    <col min="2814" max="2814" width="19.25" style="168" customWidth="1"/>
    <col min="2815" max="3065" width="9" style="168"/>
    <col min="3066" max="3066" width="51.875" style="168" customWidth="1"/>
    <col min="3067" max="3067" width="16" style="168" customWidth="1"/>
    <col min="3068" max="3068" width="14.5" style="168" customWidth="1"/>
    <col min="3069" max="3069" width="16.125" style="168" customWidth="1"/>
    <col min="3070" max="3070" width="19.25" style="168" customWidth="1"/>
    <col min="3071" max="3321" width="9" style="168"/>
    <col min="3322" max="3322" width="51.875" style="168" customWidth="1"/>
    <col min="3323" max="3323" width="16" style="168" customWidth="1"/>
    <col min="3324" max="3324" width="14.5" style="168" customWidth="1"/>
    <col min="3325" max="3325" width="16.125" style="168" customWidth="1"/>
    <col min="3326" max="3326" width="19.25" style="168" customWidth="1"/>
    <col min="3327" max="3577" width="9" style="168"/>
    <col min="3578" max="3578" width="51.875" style="168" customWidth="1"/>
    <col min="3579" max="3579" width="16" style="168" customWidth="1"/>
    <col min="3580" max="3580" width="14.5" style="168" customWidth="1"/>
    <col min="3581" max="3581" width="16.125" style="168" customWidth="1"/>
    <col min="3582" max="3582" width="19.25" style="168" customWidth="1"/>
    <col min="3583" max="3833" width="9" style="168"/>
    <col min="3834" max="3834" width="51.875" style="168" customWidth="1"/>
    <col min="3835" max="3835" width="16" style="168" customWidth="1"/>
    <col min="3836" max="3836" width="14.5" style="168" customWidth="1"/>
    <col min="3837" max="3837" width="16.125" style="168" customWidth="1"/>
    <col min="3838" max="3838" width="19.25" style="168" customWidth="1"/>
    <col min="3839" max="4089" width="9" style="168"/>
    <col min="4090" max="4090" width="51.875" style="168" customWidth="1"/>
    <col min="4091" max="4091" width="16" style="168" customWidth="1"/>
    <col min="4092" max="4092" width="14.5" style="168" customWidth="1"/>
    <col min="4093" max="4093" width="16.125" style="168" customWidth="1"/>
    <col min="4094" max="4094" width="19.25" style="168" customWidth="1"/>
    <col min="4095" max="4345" width="9" style="168"/>
    <col min="4346" max="4346" width="51.875" style="168" customWidth="1"/>
    <col min="4347" max="4347" width="16" style="168" customWidth="1"/>
    <col min="4348" max="4348" width="14.5" style="168" customWidth="1"/>
    <col min="4349" max="4349" width="16.125" style="168" customWidth="1"/>
    <col min="4350" max="4350" width="19.25" style="168" customWidth="1"/>
    <col min="4351" max="4601" width="9" style="168"/>
    <col min="4602" max="4602" width="51.875" style="168" customWidth="1"/>
    <col min="4603" max="4603" width="16" style="168" customWidth="1"/>
    <col min="4604" max="4604" width="14.5" style="168" customWidth="1"/>
    <col min="4605" max="4605" width="16.125" style="168" customWidth="1"/>
    <col min="4606" max="4606" width="19.25" style="168" customWidth="1"/>
    <col min="4607" max="4857" width="9" style="168"/>
    <col min="4858" max="4858" width="51.875" style="168" customWidth="1"/>
    <col min="4859" max="4859" width="16" style="168" customWidth="1"/>
    <col min="4860" max="4860" width="14.5" style="168" customWidth="1"/>
    <col min="4861" max="4861" width="16.125" style="168" customWidth="1"/>
    <col min="4862" max="4862" width="19.25" style="168" customWidth="1"/>
    <col min="4863" max="5113" width="9" style="168"/>
    <col min="5114" max="5114" width="51.875" style="168" customWidth="1"/>
    <col min="5115" max="5115" width="16" style="168" customWidth="1"/>
    <col min="5116" max="5116" width="14.5" style="168" customWidth="1"/>
    <col min="5117" max="5117" width="16.125" style="168" customWidth="1"/>
    <col min="5118" max="5118" width="19.25" style="168" customWidth="1"/>
    <col min="5119" max="5369" width="9" style="168"/>
    <col min="5370" max="5370" width="51.875" style="168" customWidth="1"/>
    <col min="5371" max="5371" width="16" style="168" customWidth="1"/>
    <col min="5372" max="5372" width="14.5" style="168" customWidth="1"/>
    <col min="5373" max="5373" width="16.125" style="168" customWidth="1"/>
    <col min="5374" max="5374" width="19.25" style="168" customWidth="1"/>
    <col min="5375" max="5625" width="9" style="168"/>
    <col min="5626" max="5626" width="51.875" style="168" customWidth="1"/>
    <col min="5627" max="5627" width="16" style="168" customWidth="1"/>
    <col min="5628" max="5628" width="14.5" style="168" customWidth="1"/>
    <col min="5629" max="5629" width="16.125" style="168" customWidth="1"/>
    <col min="5630" max="5630" width="19.25" style="168" customWidth="1"/>
    <col min="5631" max="5881" width="9" style="168"/>
    <col min="5882" max="5882" width="51.875" style="168" customWidth="1"/>
    <col min="5883" max="5883" width="16" style="168" customWidth="1"/>
    <col min="5884" max="5884" width="14.5" style="168" customWidth="1"/>
    <col min="5885" max="5885" width="16.125" style="168" customWidth="1"/>
    <col min="5886" max="5886" width="19.25" style="168" customWidth="1"/>
    <col min="5887" max="6137" width="9" style="168"/>
    <col min="6138" max="6138" width="51.875" style="168" customWidth="1"/>
    <col min="6139" max="6139" width="16" style="168" customWidth="1"/>
    <col min="6140" max="6140" width="14.5" style="168" customWidth="1"/>
    <col min="6141" max="6141" width="16.125" style="168" customWidth="1"/>
    <col min="6142" max="6142" width="19.25" style="168" customWidth="1"/>
    <col min="6143" max="6393" width="9" style="168"/>
    <col min="6394" max="6394" width="51.875" style="168" customWidth="1"/>
    <col min="6395" max="6395" width="16" style="168" customWidth="1"/>
    <col min="6396" max="6396" width="14.5" style="168" customWidth="1"/>
    <col min="6397" max="6397" width="16.125" style="168" customWidth="1"/>
    <col min="6398" max="6398" width="19.25" style="168" customWidth="1"/>
    <col min="6399" max="6649" width="9" style="168"/>
    <col min="6650" max="6650" width="51.875" style="168" customWidth="1"/>
    <col min="6651" max="6651" width="16" style="168" customWidth="1"/>
    <col min="6652" max="6652" width="14.5" style="168" customWidth="1"/>
    <col min="6653" max="6653" width="16.125" style="168" customWidth="1"/>
    <col min="6654" max="6654" width="19.25" style="168" customWidth="1"/>
    <col min="6655" max="6905" width="9" style="168"/>
    <col min="6906" max="6906" width="51.875" style="168" customWidth="1"/>
    <col min="6907" max="6907" width="16" style="168" customWidth="1"/>
    <col min="6908" max="6908" width="14.5" style="168" customWidth="1"/>
    <col min="6909" max="6909" width="16.125" style="168" customWidth="1"/>
    <col min="6910" max="6910" width="19.25" style="168" customWidth="1"/>
    <col min="6911" max="7161" width="9" style="168"/>
    <col min="7162" max="7162" width="51.875" style="168" customWidth="1"/>
    <col min="7163" max="7163" width="16" style="168" customWidth="1"/>
    <col min="7164" max="7164" width="14.5" style="168" customWidth="1"/>
    <col min="7165" max="7165" width="16.125" style="168" customWidth="1"/>
    <col min="7166" max="7166" width="19.25" style="168" customWidth="1"/>
    <col min="7167" max="7417" width="9" style="168"/>
    <col min="7418" max="7418" width="51.875" style="168" customWidth="1"/>
    <col min="7419" max="7419" width="16" style="168" customWidth="1"/>
    <col min="7420" max="7420" width="14.5" style="168" customWidth="1"/>
    <col min="7421" max="7421" width="16.125" style="168" customWidth="1"/>
    <col min="7422" max="7422" width="19.25" style="168" customWidth="1"/>
    <col min="7423" max="7673" width="9" style="168"/>
    <col min="7674" max="7674" width="51.875" style="168" customWidth="1"/>
    <col min="7675" max="7675" width="16" style="168" customWidth="1"/>
    <col min="7676" max="7676" width="14.5" style="168" customWidth="1"/>
    <col min="7677" max="7677" width="16.125" style="168" customWidth="1"/>
    <col min="7678" max="7678" width="19.25" style="168" customWidth="1"/>
    <col min="7679" max="7929" width="9" style="168"/>
    <col min="7930" max="7930" width="51.875" style="168" customWidth="1"/>
    <col min="7931" max="7931" width="16" style="168" customWidth="1"/>
    <col min="7932" max="7932" width="14.5" style="168" customWidth="1"/>
    <col min="7933" max="7933" width="16.125" style="168" customWidth="1"/>
    <col min="7934" max="7934" width="19.25" style="168" customWidth="1"/>
    <col min="7935" max="8185" width="9" style="168"/>
    <col min="8186" max="8186" width="51.875" style="168" customWidth="1"/>
    <col min="8187" max="8187" width="16" style="168" customWidth="1"/>
    <col min="8188" max="8188" width="14.5" style="168" customWidth="1"/>
    <col min="8189" max="8189" width="16.125" style="168" customWidth="1"/>
    <col min="8190" max="8190" width="19.25" style="168" customWidth="1"/>
    <col min="8191" max="8441" width="9" style="168"/>
    <col min="8442" max="8442" width="51.875" style="168" customWidth="1"/>
    <col min="8443" max="8443" width="16" style="168" customWidth="1"/>
    <col min="8444" max="8444" width="14.5" style="168" customWidth="1"/>
    <col min="8445" max="8445" width="16.125" style="168" customWidth="1"/>
    <col min="8446" max="8446" width="19.25" style="168" customWidth="1"/>
    <col min="8447" max="8697" width="9" style="168"/>
    <col min="8698" max="8698" width="51.875" style="168" customWidth="1"/>
    <col min="8699" max="8699" width="16" style="168" customWidth="1"/>
    <col min="8700" max="8700" width="14.5" style="168" customWidth="1"/>
    <col min="8701" max="8701" width="16.125" style="168" customWidth="1"/>
    <col min="8702" max="8702" width="19.25" style="168" customWidth="1"/>
    <col min="8703" max="8953" width="9" style="168"/>
    <col min="8954" max="8954" width="51.875" style="168" customWidth="1"/>
    <col min="8955" max="8955" width="16" style="168" customWidth="1"/>
    <col min="8956" max="8956" width="14.5" style="168" customWidth="1"/>
    <col min="8957" max="8957" width="16.125" style="168" customWidth="1"/>
    <col min="8958" max="8958" width="19.25" style="168" customWidth="1"/>
    <col min="8959" max="9209" width="9" style="168"/>
    <col min="9210" max="9210" width="51.875" style="168" customWidth="1"/>
    <col min="9211" max="9211" width="16" style="168" customWidth="1"/>
    <col min="9212" max="9212" width="14.5" style="168" customWidth="1"/>
    <col min="9213" max="9213" width="16.125" style="168" customWidth="1"/>
    <col min="9214" max="9214" width="19.25" style="168" customWidth="1"/>
    <col min="9215" max="9465" width="9" style="168"/>
    <col min="9466" max="9466" width="51.875" style="168" customWidth="1"/>
    <col min="9467" max="9467" width="16" style="168" customWidth="1"/>
    <col min="9468" max="9468" width="14.5" style="168" customWidth="1"/>
    <col min="9469" max="9469" width="16.125" style="168" customWidth="1"/>
    <col min="9470" max="9470" width="19.25" style="168" customWidth="1"/>
    <col min="9471" max="9721" width="9" style="168"/>
    <col min="9722" max="9722" width="51.875" style="168" customWidth="1"/>
    <col min="9723" max="9723" width="16" style="168" customWidth="1"/>
    <col min="9724" max="9724" width="14.5" style="168" customWidth="1"/>
    <col min="9725" max="9725" width="16.125" style="168" customWidth="1"/>
    <col min="9726" max="9726" width="19.25" style="168" customWidth="1"/>
    <col min="9727" max="9977" width="9" style="168"/>
    <col min="9978" max="9978" width="51.875" style="168" customWidth="1"/>
    <col min="9979" max="9979" width="16" style="168" customWidth="1"/>
    <col min="9980" max="9980" width="14.5" style="168" customWidth="1"/>
    <col min="9981" max="9981" width="16.125" style="168" customWidth="1"/>
    <col min="9982" max="9982" width="19.25" style="168" customWidth="1"/>
    <col min="9983" max="10233" width="9" style="168"/>
    <col min="10234" max="10234" width="51.875" style="168" customWidth="1"/>
    <col min="10235" max="10235" width="16" style="168" customWidth="1"/>
    <col min="10236" max="10236" width="14.5" style="168" customWidth="1"/>
    <col min="10237" max="10237" width="16.125" style="168" customWidth="1"/>
    <col min="10238" max="10238" width="19.25" style="168" customWidth="1"/>
    <col min="10239" max="10489" width="9" style="168"/>
    <col min="10490" max="10490" width="51.875" style="168" customWidth="1"/>
    <col min="10491" max="10491" width="16" style="168" customWidth="1"/>
    <col min="10492" max="10492" width="14.5" style="168" customWidth="1"/>
    <col min="10493" max="10493" width="16.125" style="168" customWidth="1"/>
    <col min="10494" max="10494" width="19.25" style="168" customWidth="1"/>
    <col min="10495" max="10745" width="9" style="168"/>
    <col min="10746" max="10746" width="51.875" style="168" customWidth="1"/>
    <col min="10747" max="10747" width="16" style="168" customWidth="1"/>
    <col min="10748" max="10748" width="14.5" style="168" customWidth="1"/>
    <col min="10749" max="10749" width="16.125" style="168" customWidth="1"/>
    <col min="10750" max="10750" width="19.25" style="168" customWidth="1"/>
    <col min="10751" max="11001" width="9" style="168"/>
    <col min="11002" max="11002" width="51.875" style="168" customWidth="1"/>
    <col min="11003" max="11003" width="16" style="168" customWidth="1"/>
    <col min="11004" max="11004" width="14.5" style="168" customWidth="1"/>
    <col min="11005" max="11005" width="16.125" style="168" customWidth="1"/>
    <col min="11006" max="11006" width="19.25" style="168" customWidth="1"/>
    <col min="11007" max="11257" width="9" style="168"/>
    <col min="11258" max="11258" width="51.875" style="168" customWidth="1"/>
    <col min="11259" max="11259" width="16" style="168" customWidth="1"/>
    <col min="11260" max="11260" width="14.5" style="168" customWidth="1"/>
    <col min="11261" max="11261" width="16.125" style="168" customWidth="1"/>
    <col min="11262" max="11262" width="19.25" style="168" customWidth="1"/>
    <col min="11263" max="11513" width="9" style="168"/>
    <col min="11514" max="11514" width="51.875" style="168" customWidth="1"/>
    <col min="11515" max="11515" width="16" style="168" customWidth="1"/>
    <col min="11516" max="11516" width="14.5" style="168" customWidth="1"/>
    <col min="11517" max="11517" width="16.125" style="168" customWidth="1"/>
    <col min="11518" max="11518" width="19.25" style="168" customWidth="1"/>
    <col min="11519" max="11769" width="9" style="168"/>
    <col min="11770" max="11770" width="51.875" style="168" customWidth="1"/>
    <col min="11771" max="11771" width="16" style="168" customWidth="1"/>
    <col min="11772" max="11772" width="14.5" style="168" customWidth="1"/>
    <col min="11773" max="11773" width="16.125" style="168" customWidth="1"/>
    <col min="11774" max="11774" width="19.25" style="168" customWidth="1"/>
    <col min="11775" max="12025" width="9" style="168"/>
    <col min="12026" max="12026" width="51.875" style="168" customWidth="1"/>
    <col min="12027" max="12027" width="16" style="168" customWidth="1"/>
    <col min="12028" max="12028" width="14.5" style="168" customWidth="1"/>
    <col min="12029" max="12029" width="16.125" style="168" customWidth="1"/>
    <col min="12030" max="12030" width="19.25" style="168" customWidth="1"/>
    <col min="12031" max="12281" width="9" style="168"/>
    <col min="12282" max="12282" width="51.875" style="168" customWidth="1"/>
    <col min="12283" max="12283" width="16" style="168" customWidth="1"/>
    <col min="12284" max="12284" width="14.5" style="168" customWidth="1"/>
    <col min="12285" max="12285" width="16.125" style="168" customWidth="1"/>
    <col min="12286" max="12286" width="19.25" style="168" customWidth="1"/>
    <col min="12287" max="12537" width="9" style="168"/>
    <col min="12538" max="12538" width="51.875" style="168" customWidth="1"/>
    <col min="12539" max="12539" width="16" style="168" customWidth="1"/>
    <col min="12540" max="12540" width="14.5" style="168" customWidth="1"/>
    <col min="12541" max="12541" width="16.125" style="168" customWidth="1"/>
    <col min="12542" max="12542" width="19.25" style="168" customWidth="1"/>
    <col min="12543" max="12793" width="9" style="168"/>
    <col min="12794" max="12794" width="51.875" style="168" customWidth="1"/>
    <col min="12795" max="12795" width="16" style="168" customWidth="1"/>
    <col min="12796" max="12796" width="14.5" style="168" customWidth="1"/>
    <col min="12797" max="12797" width="16.125" style="168" customWidth="1"/>
    <col min="12798" max="12798" width="19.25" style="168" customWidth="1"/>
    <col min="12799" max="13049" width="9" style="168"/>
    <col min="13050" max="13050" width="51.875" style="168" customWidth="1"/>
    <col min="13051" max="13051" width="16" style="168" customWidth="1"/>
    <col min="13052" max="13052" width="14.5" style="168" customWidth="1"/>
    <col min="13053" max="13053" width="16.125" style="168" customWidth="1"/>
    <col min="13054" max="13054" width="19.25" style="168" customWidth="1"/>
    <col min="13055" max="13305" width="9" style="168"/>
    <col min="13306" max="13306" width="51.875" style="168" customWidth="1"/>
    <col min="13307" max="13307" width="16" style="168" customWidth="1"/>
    <col min="13308" max="13308" width="14.5" style="168" customWidth="1"/>
    <col min="13309" max="13309" width="16.125" style="168" customWidth="1"/>
    <col min="13310" max="13310" width="19.25" style="168" customWidth="1"/>
    <col min="13311" max="13561" width="9" style="168"/>
    <col min="13562" max="13562" width="51.875" style="168" customWidth="1"/>
    <col min="13563" max="13563" width="16" style="168" customWidth="1"/>
    <col min="13564" max="13564" width="14.5" style="168" customWidth="1"/>
    <col min="13565" max="13565" width="16.125" style="168" customWidth="1"/>
    <col min="13566" max="13566" width="19.25" style="168" customWidth="1"/>
    <col min="13567" max="13817" width="9" style="168"/>
    <col min="13818" max="13818" width="51.875" style="168" customWidth="1"/>
    <col min="13819" max="13819" width="16" style="168" customWidth="1"/>
    <col min="13820" max="13820" width="14.5" style="168" customWidth="1"/>
    <col min="13821" max="13821" width="16.125" style="168" customWidth="1"/>
    <col min="13822" max="13822" width="19.25" style="168" customWidth="1"/>
    <col min="13823" max="14073" width="9" style="168"/>
    <col min="14074" max="14074" width="51.875" style="168" customWidth="1"/>
    <col min="14075" max="14075" width="16" style="168" customWidth="1"/>
    <col min="14076" max="14076" width="14.5" style="168" customWidth="1"/>
    <col min="14077" max="14077" width="16.125" style="168" customWidth="1"/>
    <col min="14078" max="14078" width="19.25" style="168" customWidth="1"/>
    <col min="14079" max="14329" width="9" style="168"/>
    <col min="14330" max="14330" width="51.875" style="168" customWidth="1"/>
    <col min="14331" max="14331" width="16" style="168" customWidth="1"/>
    <col min="14332" max="14332" width="14.5" style="168" customWidth="1"/>
    <col min="14333" max="14333" width="16.125" style="168" customWidth="1"/>
    <col min="14334" max="14334" width="19.25" style="168" customWidth="1"/>
    <col min="14335" max="14585" width="9" style="168"/>
    <col min="14586" max="14586" width="51.875" style="168" customWidth="1"/>
    <col min="14587" max="14587" width="16" style="168" customWidth="1"/>
    <col min="14588" max="14588" width="14.5" style="168" customWidth="1"/>
    <col min="14589" max="14589" width="16.125" style="168" customWidth="1"/>
    <col min="14590" max="14590" width="19.25" style="168" customWidth="1"/>
    <col min="14591" max="14841" width="9" style="168"/>
    <col min="14842" max="14842" width="51.875" style="168" customWidth="1"/>
    <col min="14843" max="14843" width="16" style="168" customWidth="1"/>
    <col min="14844" max="14844" width="14.5" style="168" customWidth="1"/>
    <col min="14845" max="14845" width="16.125" style="168" customWidth="1"/>
    <col min="14846" max="14846" width="19.25" style="168" customWidth="1"/>
    <col min="14847" max="15097" width="9" style="168"/>
    <col min="15098" max="15098" width="51.875" style="168" customWidth="1"/>
    <col min="15099" max="15099" width="16" style="168" customWidth="1"/>
    <col min="15100" max="15100" width="14.5" style="168" customWidth="1"/>
    <col min="15101" max="15101" width="16.125" style="168" customWidth="1"/>
    <col min="15102" max="15102" width="19.25" style="168" customWidth="1"/>
    <col min="15103" max="15353" width="9" style="168"/>
    <col min="15354" max="15354" width="51.875" style="168" customWidth="1"/>
    <col min="15355" max="15355" width="16" style="168" customWidth="1"/>
    <col min="15356" max="15356" width="14.5" style="168" customWidth="1"/>
    <col min="15357" max="15357" width="16.125" style="168" customWidth="1"/>
    <col min="15358" max="15358" width="19.25" style="168" customWidth="1"/>
    <col min="15359" max="15609" width="9" style="168"/>
    <col min="15610" max="15610" width="51.875" style="168" customWidth="1"/>
    <col min="15611" max="15611" width="16" style="168" customWidth="1"/>
    <col min="15612" max="15612" width="14.5" style="168" customWidth="1"/>
    <col min="15613" max="15613" width="16.125" style="168" customWidth="1"/>
    <col min="15614" max="15614" width="19.25" style="168" customWidth="1"/>
    <col min="15615" max="15865" width="9" style="168"/>
    <col min="15866" max="15866" width="51.875" style="168" customWidth="1"/>
    <col min="15867" max="15867" width="16" style="168" customWidth="1"/>
    <col min="15868" max="15868" width="14.5" style="168" customWidth="1"/>
    <col min="15869" max="15869" width="16.125" style="168" customWidth="1"/>
    <col min="15870" max="15870" width="19.25" style="168" customWidth="1"/>
    <col min="15871" max="16121" width="9" style="168"/>
    <col min="16122" max="16122" width="51.875" style="168" customWidth="1"/>
    <col min="16123" max="16123" width="16" style="168" customWidth="1"/>
    <col min="16124" max="16124" width="14.5" style="168" customWidth="1"/>
    <col min="16125" max="16125" width="16.125" style="168" customWidth="1"/>
    <col min="16126" max="16126" width="19.25" style="168" customWidth="1"/>
    <col min="16127" max="16384" width="9" style="168"/>
  </cols>
  <sheetData>
    <row r="1" ht="28.5" customHeight="1" spans="1:3">
      <c r="A1" s="168" t="str">
        <f>目录!C21</f>
        <v>表十六</v>
      </c>
      <c r="B1" s="170"/>
      <c r="C1" s="171"/>
    </row>
    <row r="2" ht="41.25" customHeight="1" spans="2:3">
      <c r="B2" s="172" t="s">
        <v>1457</v>
      </c>
      <c r="C2" s="172"/>
    </row>
    <row r="3" s="165" customFormat="1" ht="27.75" customHeight="1" spans="2:3">
      <c r="B3" s="173"/>
      <c r="C3" s="174"/>
    </row>
    <row r="4" s="166" customFormat="1" ht="42.75" customHeight="1" spans="1:3">
      <c r="A4" s="175" t="s">
        <v>1458</v>
      </c>
      <c r="B4" s="176" t="s">
        <v>1164</v>
      </c>
      <c r="C4" s="177" t="s">
        <v>1459</v>
      </c>
    </row>
    <row r="5" s="167" customFormat="1" ht="39" customHeight="1" spans="1:3">
      <c r="A5" s="178"/>
      <c r="B5" s="176"/>
      <c r="C5" s="179"/>
    </row>
    <row r="6" s="167" customFormat="1" ht="33.75" customHeight="1" spans="1:3">
      <c r="A6" s="180"/>
      <c r="B6" s="181" t="s">
        <v>1460</v>
      </c>
      <c r="C6" s="182">
        <v>8</v>
      </c>
    </row>
    <row r="7" s="167" customFormat="1" ht="33.75" customHeight="1" spans="1:3">
      <c r="A7" s="158">
        <v>20707</v>
      </c>
      <c r="B7" s="159" t="s">
        <v>1271</v>
      </c>
      <c r="C7" s="183"/>
    </row>
    <row r="8" s="167" customFormat="1" ht="33.75" customHeight="1" spans="1:3">
      <c r="A8" s="158">
        <v>20709</v>
      </c>
      <c r="B8" s="162" t="s">
        <v>1461</v>
      </c>
      <c r="C8" s="183"/>
    </row>
    <row r="9" s="167" customFormat="1" ht="33.75" customHeight="1" spans="1:3">
      <c r="A9" s="158">
        <v>20822</v>
      </c>
      <c r="B9" s="163" t="s">
        <v>1462</v>
      </c>
      <c r="C9" s="183">
        <v>3</v>
      </c>
    </row>
    <row r="10" s="167" customFormat="1" ht="33.75" customHeight="1" spans="1:3">
      <c r="A10" s="158">
        <v>20823</v>
      </c>
      <c r="B10" s="162" t="s">
        <v>1307</v>
      </c>
      <c r="C10" s="183"/>
    </row>
    <row r="11" s="167" customFormat="1" ht="33.75" customHeight="1" spans="1:3">
      <c r="A11" s="158">
        <v>21208</v>
      </c>
      <c r="B11" s="163" t="s">
        <v>1463</v>
      </c>
      <c r="C11" s="183"/>
    </row>
    <row r="12" s="167" customFormat="1" ht="33.75" customHeight="1" spans="1:3">
      <c r="A12" s="158">
        <v>21210</v>
      </c>
      <c r="B12" s="163" t="s">
        <v>1464</v>
      </c>
      <c r="C12" s="183"/>
    </row>
    <row r="13" s="167" customFormat="1" ht="33.75" customHeight="1" spans="1:3">
      <c r="A13" s="158">
        <v>21211</v>
      </c>
      <c r="B13" s="159" t="s">
        <v>1350</v>
      </c>
      <c r="C13" s="183"/>
    </row>
    <row r="14" s="167" customFormat="1" ht="33.75" customHeight="1" spans="1:3">
      <c r="A14" s="158">
        <v>21213</v>
      </c>
      <c r="B14" s="159" t="s">
        <v>1352</v>
      </c>
      <c r="C14" s="183"/>
    </row>
    <row r="15" s="167" customFormat="1" ht="33.75" customHeight="1" spans="1:3">
      <c r="A15" s="158">
        <v>21214</v>
      </c>
      <c r="B15" s="159" t="s">
        <v>1364</v>
      </c>
      <c r="C15" s="183"/>
    </row>
    <row r="16" s="167" customFormat="1" ht="33.75" customHeight="1" spans="1:3">
      <c r="A16" s="158">
        <v>21215</v>
      </c>
      <c r="B16" s="159" t="s">
        <v>1372</v>
      </c>
      <c r="C16" s="183"/>
    </row>
    <row r="17" s="167" customFormat="1" ht="33.75" customHeight="1" spans="1:3">
      <c r="A17" s="158">
        <v>21216</v>
      </c>
      <c r="B17" s="159" t="s">
        <v>1378</v>
      </c>
      <c r="C17" s="183"/>
    </row>
    <row r="18" s="167" customFormat="1" ht="33.75" customHeight="1" spans="1:3">
      <c r="A18" s="158">
        <v>21366</v>
      </c>
      <c r="B18" s="162" t="s">
        <v>1465</v>
      </c>
      <c r="C18" s="183"/>
    </row>
    <row r="19" s="167" customFormat="1" ht="33.75" customHeight="1" spans="1:3">
      <c r="A19" s="158">
        <v>21462</v>
      </c>
      <c r="B19" s="162" t="s">
        <v>1384</v>
      </c>
      <c r="C19" s="183"/>
    </row>
    <row r="20" s="167" customFormat="1" ht="33.75" customHeight="1" spans="1:3">
      <c r="A20" s="158">
        <v>22904</v>
      </c>
      <c r="B20" s="162" t="s">
        <v>1394</v>
      </c>
      <c r="C20" s="183"/>
    </row>
    <row r="21" ht="27.75" customHeight="1" spans="1:3">
      <c r="A21" s="164">
        <v>22908</v>
      </c>
      <c r="B21" s="162" t="s">
        <v>1402</v>
      </c>
      <c r="C21" s="183"/>
    </row>
    <row r="22" s="167" customFormat="1" ht="31.5" customHeight="1" spans="1:3">
      <c r="A22" s="158">
        <v>22960</v>
      </c>
      <c r="B22" s="163" t="s">
        <v>1420</v>
      </c>
      <c r="C22" s="183">
        <v>5</v>
      </c>
    </row>
  </sheetData>
  <mergeCells count="4">
    <mergeCell ref="B2:C2"/>
    <mergeCell ref="A4:A6"/>
    <mergeCell ref="B4:B5"/>
    <mergeCell ref="C4:C5"/>
  </mergeCells>
  <pageMargins left="0.707638888888889" right="0.707638888888889" top="0.747916666666667" bottom="0.747916666666667" header="0.313888888888889" footer="0.313888888888889"/>
  <pageSetup paperSize="9" scale="83" fitToHeight="104" orientation="portrait"/>
  <headerFooter>
    <oddFooter>&amp;C第&amp;P页/共&amp;N页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workbookViewId="0">
      <selection activeCell="A2" sqref="A2"/>
    </sheetView>
  </sheetViews>
  <sheetFormatPr defaultColWidth="17" defaultRowHeight="14.25" outlineLevelCol="6"/>
  <cols>
    <col min="1" max="1" width="8.75" style="139" customWidth="1"/>
    <col min="2" max="2" width="34.875" style="140" customWidth="1"/>
    <col min="3" max="3" width="9.125" style="139" customWidth="1"/>
    <col min="4" max="7" width="11.875" style="139" customWidth="1"/>
    <col min="8" max="15" width="3.75" style="139" customWidth="1"/>
    <col min="16" max="247" width="17" style="139"/>
    <col min="248" max="248" width="34.875" style="139" customWidth="1"/>
    <col min="249" max="249" width="7.75" style="139" customWidth="1"/>
    <col min="250" max="250" width="6.875" style="139" customWidth="1"/>
    <col min="251" max="251" width="7.25" style="139" customWidth="1"/>
    <col min="252" max="253" width="7.125" style="139" customWidth="1"/>
    <col min="254" max="254" width="7.25" style="139" customWidth="1"/>
    <col min="255" max="256" width="6.875" style="139" customWidth="1"/>
    <col min="257" max="257" width="7.125" style="139" customWidth="1"/>
    <col min="258" max="259" width="7" style="139" customWidth="1"/>
    <col min="260" max="260" width="7.5" style="139" customWidth="1"/>
    <col min="261" max="261" width="7" style="139" customWidth="1"/>
    <col min="262" max="262" width="6.625" style="139" customWidth="1"/>
    <col min="263" max="263" width="6.75" style="139" customWidth="1"/>
    <col min="264" max="503" width="17" style="139"/>
    <col min="504" max="504" width="34.875" style="139" customWidth="1"/>
    <col min="505" max="505" width="7.75" style="139" customWidth="1"/>
    <col min="506" max="506" width="6.875" style="139" customWidth="1"/>
    <col min="507" max="507" width="7.25" style="139" customWidth="1"/>
    <col min="508" max="509" width="7.125" style="139" customWidth="1"/>
    <col min="510" max="510" width="7.25" style="139" customWidth="1"/>
    <col min="511" max="512" width="6.875" style="139" customWidth="1"/>
    <col min="513" max="513" width="7.125" style="139" customWidth="1"/>
    <col min="514" max="515" width="7" style="139" customWidth="1"/>
    <col min="516" max="516" width="7.5" style="139" customWidth="1"/>
    <col min="517" max="517" width="7" style="139" customWidth="1"/>
    <col min="518" max="518" width="6.625" style="139" customWidth="1"/>
    <col min="519" max="519" width="6.75" style="139" customWidth="1"/>
    <col min="520" max="759" width="17" style="139"/>
    <col min="760" max="760" width="34.875" style="139" customWidth="1"/>
    <col min="761" max="761" width="7.75" style="139" customWidth="1"/>
    <col min="762" max="762" width="6.875" style="139" customWidth="1"/>
    <col min="763" max="763" width="7.25" style="139" customWidth="1"/>
    <col min="764" max="765" width="7.125" style="139" customWidth="1"/>
    <col min="766" max="766" width="7.25" style="139" customWidth="1"/>
    <col min="767" max="768" width="6.875" style="139" customWidth="1"/>
    <col min="769" max="769" width="7.125" style="139" customWidth="1"/>
    <col min="770" max="771" width="7" style="139" customWidth="1"/>
    <col min="772" max="772" width="7.5" style="139" customWidth="1"/>
    <col min="773" max="773" width="7" style="139" customWidth="1"/>
    <col min="774" max="774" width="6.625" style="139" customWidth="1"/>
    <col min="775" max="775" width="6.75" style="139" customWidth="1"/>
    <col min="776" max="1015" width="17" style="139"/>
    <col min="1016" max="1016" width="34.875" style="139" customWidth="1"/>
    <col min="1017" max="1017" width="7.75" style="139" customWidth="1"/>
    <col min="1018" max="1018" width="6.875" style="139" customWidth="1"/>
    <col min="1019" max="1019" width="7.25" style="139" customWidth="1"/>
    <col min="1020" max="1021" width="7.125" style="139" customWidth="1"/>
    <col min="1022" max="1022" width="7.25" style="139" customWidth="1"/>
    <col min="1023" max="1024" width="6.875" style="139" customWidth="1"/>
    <col min="1025" max="1025" width="7.125" style="139" customWidth="1"/>
    <col min="1026" max="1027" width="7" style="139" customWidth="1"/>
    <col min="1028" max="1028" width="7.5" style="139" customWidth="1"/>
    <col min="1029" max="1029" width="7" style="139" customWidth="1"/>
    <col min="1030" max="1030" width="6.625" style="139" customWidth="1"/>
    <col min="1031" max="1031" width="6.75" style="139" customWidth="1"/>
    <col min="1032" max="1271" width="17" style="139"/>
    <col min="1272" max="1272" width="34.875" style="139" customWidth="1"/>
    <col min="1273" max="1273" width="7.75" style="139" customWidth="1"/>
    <col min="1274" max="1274" width="6.875" style="139" customWidth="1"/>
    <col min="1275" max="1275" width="7.25" style="139" customWidth="1"/>
    <col min="1276" max="1277" width="7.125" style="139" customWidth="1"/>
    <col min="1278" max="1278" width="7.25" style="139" customWidth="1"/>
    <col min="1279" max="1280" width="6.875" style="139" customWidth="1"/>
    <col min="1281" max="1281" width="7.125" style="139" customWidth="1"/>
    <col min="1282" max="1283" width="7" style="139" customWidth="1"/>
    <col min="1284" max="1284" width="7.5" style="139" customWidth="1"/>
    <col min="1285" max="1285" width="7" style="139" customWidth="1"/>
    <col min="1286" max="1286" width="6.625" style="139" customWidth="1"/>
    <col min="1287" max="1287" width="6.75" style="139" customWidth="1"/>
    <col min="1288" max="1527" width="17" style="139"/>
    <col min="1528" max="1528" width="34.875" style="139" customWidth="1"/>
    <col min="1529" max="1529" width="7.75" style="139" customWidth="1"/>
    <col min="1530" max="1530" width="6.875" style="139" customWidth="1"/>
    <col min="1531" max="1531" width="7.25" style="139" customWidth="1"/>
    <col min="1532" max="1533" width="7.125" style="139" customWidth="1"/>
    <col min="1534" max="1534" width="7.25" style="139" customWidth="1"/>
    <col min="1535" max="1536" width="6.875" style="139" customWidth="1"/>
    <col min="1537" max="1537" width="7.125" style="139" customWidth="1"/>
    <col min="1538" max="1539" width="7" style="139" customWidth="1"/>
    <col min="1540" max="1540" width="7.5" style="139" customWidth="1"/>
    <col min="1541" max="1541" width="7" style="139" customWidth="1"/>
    <col min="1542" max="1542" width="6.625" style="139" customWidth="1"/>
    <col min="1543" max="1543" width="6.75" style="139" customWidth="1"/>
    <col min="1544" max="1783" width="17" style="139"/>
    <col min="1784" max="1784" width="34.875" style="139" customWidth="1"/>
    <col min="1785" max="1785" width="7.75" style="139" customWidth="1"/>
    <col min="1786" max="1786" width="6.875" style="139" customWidth="1"/>
    <col min="1787" max="1787" width="7.25" style="139" customWidth="1"/>
    <col min="1788" max="1789" width="7.125" style="139" customWidth="1"/>
    <col min="1790" max="1790" width="7.25" style="139" customWidth="1"/>
    <col min="1791" max="1792" width="6.875" style="139" customWidth="1"/>
    <col min="1793" max="1793" width="7.125" style="139" customWidth="1"/>
    <col min="1794" max="1795" width="7" style="139" customWidth="1"/>
    <col min="1796" max="1796" width="7.5" style="139" customWidth="1"/>
    <col min="1797" max="1797" width="7" style="139" customWidth="1"/>
    <col min="1798" max="1798" width="6.625" style="139" customWidth="1"/>
    <col min="1799" max="1799" width="6.75" style="139" customWidth="1"/>
    <col min="1800" max="2039" width="17" style="139"/>
    <col min="2040" max="2040" width="34.875" style="139" customWidth="1"/>
    <col min="2041" max="2041" width="7.75" style="139" customWidth="1"/>
    <col min="2042" max="2042" width="6.875" style="139" customWidth="1"/>
    <col min="2043" max="2043" width="7.25" style="139" customWidth="1"/>
    <col min="2044" max="2045" width="7.125" style="139" customWidth="1"/>
    <col min="2046" max="2046" width="7.25" style="139" customWidth="1"/>
    <col min="2047" max="2048" width="6.875" style="139" customWidth="1"/>
    <col min="2049" max="2049" width="7.125" style="139" customWidth="1"/>
    <col min="2050" max="2051" width="7" style="139" customWidth="1"/>
    <col min="2052" max="2052" width="7.5" style="139" customWidth="1"/>
    <col min="2053" max="2053" width="7" style="139" customWidth="1"/>
    <col min="2054" max="2054" width="6.625" style="139" customWidth="1"/>
    <col min="2055" max="2055" width="6.75" style="139" customWidth="1"/>
    <col min="2056" max="2295" width="17" style="139"/>
    <col min="2296" max="2296" width="34.875" style="139" customWidth="1"/>
    <col min="2297" max="2297" width="7.75" style="139" customWidth="1"/>
    <col min="2298" max="2298" width="6.875" style="139" customWidth="1"/>
    <col min="2299" max="2299" width="7.25" style="139" customWidth="1"/>
    <col min="2300" max="2301" width="7.125" style="139" customWidth="1"/>
    <col min="2302" max="2302" width="7.25" style="139" customWidth="1"/>
    <col min="2303" max="2304" width="6.875" style="139" customWidth="1"/>
    <col min="2305" max="2305" width="7.125" style="139" customWidth="1"/>
    <col min="2306" max="2307" width="7" style="139" customWidth="1"/>
    <col min="2308" max="2308" width="7.5" style="139" customWidth="1"/>
    <col min="2309" max="2309" width="7" style="139" customWidth="1"/>
    <col min="2310" max="2310" width="6.625" style="139" customWidth="1"/>
    <col min="2311" max="2311" width="6.75" style="139" customWidth="1"/>
    <col min="2312" max="2551" width="17" style="139"/>
    <col min="2552" max="2552" width="34.875" style="139" customWidth="1"/>
    <col min="2553" max="2553" width="7.75" style="139" customWidth="1"/>
    <col min="2554" max="2554" width="6.875" style="139" customWidth="1"/>
    <col min="2555" max="2555" width="7.25" style="139" customWidth="1"/>
    <col min="2556" max="2557" width="7.125" style="139" customWidth="1"/>
    <col min="2558" max="2558" width="7.25" style="139" customWidth="1"/>
    <col min="2559" max="2560" width="6.875" style="139" customWidth="1"/>
    <col min="2561" max="2561" width="7.125" style="139" customWidth="1"/>
    <col min="2562" max="2563" width="7" style="139" customWidth="1"/>
    <col min="2564" max="2564" width="7.5" style="139" customWidth="1"/>
    <col min="2565" max="2565" width="7" style="139" customWidth="1"/>
    <col min="2566" max="2566" width="6.625" style="139" customWidth="1"/>
    <col min="2567" max="2567" width="6.75" style="139" customWidth="1"/>
    <col min="2568" max="2807" width="17" style="139"/>
    <col min="2808" max="2808" width="34.875" style="139" customWidth="1"/>
    <col min="2809" max="2809" width="7.75" style="139" customWidth="1"/>
    <col min="2810" max="2810" width="6.875" style="139" customWidth="1"/>
    <col min="2811" max="2811" width="7.25" style="139" customWidth="1"/>
    <col min="2812" max="2813" width="7.125" style="139" customWidth="1"/>
    <col min="2814" max="2814" width="7.25" style="139" customWidth="1"/>
    <col min="2815" max="2816" width="6.875" style="139" customWidth="1"/>
    <col min="2817" max="2817" width="7.125" style="139" customWidth="1"/>
    <col min="2818" max="2819" width="7" style="139" customWidth="1"/>
    <col min="2820" max="2820" width="7.5" style="139" customWidth="1"/>
    <col min="2821" max="2821" width="7" style="139" customWidth="1"/>
    <col min="2822" max="2822" width="6.625" style="139" customWidth="1"/>
    <col min="2823" max="2823" width="6.75" style="139" customWidth="1"/>
    <col min="2824" max="3063" width="17" style="139"/>
    <col min="3064" max="3064" width="34.875" style="139" customWidth="1"/>
    <col min="3065" max="3065" width="7.75" style="139" customWidth="1"/>
    <col min="3066" max="3066" width="6.875" style="139" customWidth="1"/>
    <col min="3067" max="3067" width="7.25" style="139" customWidth="1"/>
    <col min="3068" max="3069" width="7.125" style="139" customWidth="1"/>
    <col min="3070" max="3070" width="7.25" style="139" customWidth="1"/>
    <col min="3071" max="3072" width="6.875" style="139" customWidth="1"/>
    <col min="3073" max="3073" width="7.125" style="139" customWidth="1"/>
    <col min="3074" max="3075" width="7" style="139" customWidth="1"/>
    <col min="3076" max="3076" width="7.5" style="139" customWidth="1"/>
    <col min="3077" max="3077" width="7" style="139" customWidth="1"/>
    <col min="3078" max="3078" width="6.625" style="139" customWidth="1"/>
    <col min="3079" max="3079" width="6.75" style="139" customWidth="1"/>
    <col min="3080" max="3319" width="17" style="139"/>
    <col min="3320" max="3320" width="34.875" style="139" customWidth="1"/>
    <col min="3321" max="3321" width="7.75" style="139" customWidth="1"/>
    <col min="3322" max="3322" width="6.875" style="139" customWidth="1"/>
    <col min="3323" max="3323" width="7.25" style="139" customWidth="1"/>
    <col min="3324" max="3325" width="7.125" style="139" customWidth="1"/>
    <col min="3326" max="3326" width="7.25" style="139" customWidth="1"/>
    <col min="3327" max="3328" width="6.875" style="139" customWidth="1"/>
    <col min="3329" max="3329" width="7.125" style="139" customWidth="1"/>
    <col min="3330" max="3331" width="7" style="139" customWidth="1"/>
    <col min="3332" max="3332" width="7.5" style="139" customWidth="1"/>
    <col min="3333" max="3333" width="7" style="139" customWidth="1"/>
    <col min="3334" max="3334" width="6.625" style="139" customWidth="1"/>
    <col min="3335" max="3335" width="6.75" style="139" customWidth="1"/>
    <col min="3336" max="3575" width="17" style="139"/>
    <col min="3576" max="3576" width="34.875" style="139" customWidth="1"/>
    <col min="3577" max="3577" width="7.75" style="139" customWidth="1"/>
    <col min="3578" max="3578" width="6.875" style="139" customWidth="1"/>
    <col min="3579" max="3579" width="7.25" style="139" customWidth="1"/>
    <col min="3580" max="3581" width="7.125" style="139" customWidth="1"/>
    <col min="3582" max="3582" width="7.25" style="139" customWidth="1"/>
    <col min="3583" max="3584" width="6.875" style="139" customWidth="1"/>
    <col min="3585" max="3585" width="7.125" style="139" customWidth="1"/>
    <col min="3586" max="3587" width="7" style="139" customWidth="1"/>
    <col min="3588" max="3588" width="7.5" style="139" customWidth="1"/>
    <col min="3589" max="3589" width="7" style="139" customWidth="1"/>
    <col min="3590" max="3590" width="6.625" style="139" customWidth="1"/>
    <col min="3591" max="3591" width="6.75" style="139" customWidth="1"/>
    <col min="3592" max="3831" width="17" style="139"/>
    <col min="3832" max="3832" width="34.875" style="139" customWidth="1"/>
    <col min="3833" max="3833" width="7.75" style="139" customWidth="1"/>
    <col min="3834" max="3834" width="6.875" style="139" customWidth="1"/>
    <col min="3835" max="3835" width="7.25" style="139" customWidth="1"/>
    <col min="3836" max="3837" width="7.125" style="139" customWidth="1"/>
    <col min="3838" max="3838" width="7.25" style="139" customWidth="1"/>
    <col min="3839" max="3840" width="6.875" style="139" customWidth="1"/>
    <col min="3841" max="3841" width="7.125" style="139" customWidth="1"/>
    <col min="3842" max="3843" width="7" style="139" customWidth="1"/>
    <col min="3844" max="3844" width="7.5" style="139" customWidth="1"/>
    <col min="3845" max="3845" width="7" style="139" customWidth="1"/>
    <col min="3846" max="3846" width="6.625" style="139" customWidth="1"/>
    <col min="3847" max="3847" width="6.75" style="139" customWidth="1"/>
    <col min="3848" max="4087" width="17" style="139"/>
    <col min="4088" max="4088" width="34.875" style="139" customWidth="1"/>
    <col min="4089" max="4089" width="7.75" style="139" customWidth="1"/>
    <col min="4090" max="4090" width="6.875" style="139" customWidth="1"/>
    <col min="4091" max="4091" width="7.25" style="139" customWidth="1"/>
    <col min="4092" max="4093" width="7.125" style="139" customWidth="1"/>
    <col min="4094" max="4094" width="7.25" style="139" customWidth="1"/>
    <col min="4095" max="4096" width="6.875" style="139" customWidth="1"/>
    <col min="4097" max="4097" width="7.125" style="139" customWidth="1"/>
    <col min="4098" max="4099" width="7" style="139" customWidth="1"/>
    <col min="4100" max="4100" width="7.5" style="139" customWidth="1"/>
    <col min="4101" max="4101" width="7" style="139" customWidth="1"/>
    <col min="4102" max="4102" width="6.625" style="139" customWidth="1"/>
    <col min="4103" max="4103" width="6.75" style="139" customWidth="1"/>
    <col min="4104" max="4343" width="17" style="139"/>
    <col min="4344" max="4344" width="34.875" style="139" customWidth="1"/>
    <col min="4345" max="4345" width="7.75" style="139" customWidth="1"/>
    <col min="4346" max="4346" width="6.875" style="139" customWidth="1"/>
    <col min="4347" max="4347" width="7.25" style="139" customWidth="1"/>
    <col min="4348" max="4349" width="7.125" style="139" customWidth="1"/>
    <col min="4350" max="4350" width="7.25" style="139" customWidth="1"/>
    <col min="4351" max="4352" width="6.875" style="139" customWidth="1"/>
    <col min="4353" max="4353" width="7.125" style="139" customWidth="1"/>
    <col min="4354" max="4355" width="7" style="139" customWidth="1"/>
    <col min="4356" max="4356" width="7.5" style="139" customWidth="1"/>
    <col min="4357" max="4357" width="7" style="139" customWidth="1"/>
    <col min="4358" max="4358" width="6.625" style="139" customWidth="1"/>
    <col min="4359" max="4359" width="6.75" style="139" customWidth="1"/>
    <col min="4360" max="4599" width="17" style="139"/>
    <col min="4600" max="4600" width="34.875" style="139" customWidth="1"/>
    <col min="4601" max="4601" width="7.75" style="139" customWidth="1"/>
    <col min="4602" max="4602" width="6.875" style="139" customWidth="1"/>
    <col min="4603" max="4603" width="7.25" style="139" customWidth="1"/>
    <col min="4604" max="4605" width="7.125" style="139" customWidth="1"/>
    <col min="4606" max="4606" width="7.25" style="139" customWidth="1"/>
    <col min="4607" max="4608" width="6.875" style="139" customWidth="1"/>
    <col min="4609" max="4609" width="7.125" style="139" customWidth="1"/>
    <col min="4610" max="4611" width="7" style="139" customWidth="1"/>
    <col min="4612" max="4612" width="7.5" style="139" customWidth="1"/>
    <col min="4613" max="4613" width="7" style="139" customWidth="1"/>
    <col min="4614" max="4614" width="6.625" style="139" customWidth="1"/>
    <col min="4615" max="4615" width="6.75" style="139" customWidth="1"/>
    <col min="4616" max="4855" width="17" style="139"/>
    <col min="4856" max="4856" width="34.875" style="139" customWidth="1"/>
    <col min="4857" max="4857" width="7.75" style="139" customWidth="1"/>
    <col min="4858" max="4858" width="6.875" style="139" customWidth="1"/>
    <col min="4859" max="4859" width="7.25" style="139" customWidth="1"/>
    <col min="4860" max="4861" width="7.125" style="139" customWidth="1"/>
    <col min="4862" max="4862" width="7.25" style="139" customWidth="1"/>
    <col min="4863" max="4864" width="6.875" style="139" customWidth="1"/>
    <col min="4865" max="4865" width="7.125" style="139" customWidth="1"/>
    <col min="4866" max="4867" width="7" style="139" customWidth="1"/>
    <col min="4868" max="4868" width="7.5" style="139" customWidth="1"/>
    <col min="4869" max="4869" width="7" style="139" customWidth="1"/>
    <col min="4870" max="4870" width="6.625" style="139" customWidth="1"/>
    <col min="4871" max="4871" width="6.75" style="139" customWidth="1"/>
    <col min="4872" max="5111" width="17" style="139"/>
    <col min="5112" max="5112" width="34.875" style="139" customWidth="1"/>
    <col min="5113" max="5113" width="7.75" style="139" customWidth="1"/>
    <col min="5114" max="5114" width="6.875" style="139" customWidth="1"/>
    <col min="5115" max="5115" width="7.25" style="139" customWidth="1"/>
    <col min="5116" max="5117" width="7.125" style="139" customWidth="1"/>
    <col min="5118" max="5118" width="7.25" style="139" customWidth="1"/>
    <col min="5119" max="5120" width="6.875" style="139" customWidth="1"/>
    <col min="5121" max="5121" width="7.125" style="139" customWidth="1"/>
    <col min="5122" max="5123" width="7" style="139" customWidth="1"/>
    <col min="5124" max="5124" width="7.5" style="139" customWidth="1"/>
    <col min="5125" max="5125" width="7" style="139" customWidth="1"/>
    <col min="5126" max="5126" width="6.625" style="139" customWidth="1"/>
    <col min="5127" max="5127" width="6.75" style="139" customWidth="1"/>
    <col min="5128" max="5367" width="17" style="139"/>
    <col min="5368" max="5368" width="34.875" style="139" customWidth="1"/>
    <col min="5369" max="5369" width="7.75" style="139" customWidth="1"/>
    <col min="5370" max="5370" width="6.875" style="139" customWidth="1"/>
    <col min="5371" max="5371" width="7.25" style="139" customWidth="1"/>
    <col min="5372" max="5373" width="7.125" style="139" customWidth="1"/>
    <col min="5374" max="5374" width="7.25" style="139" customWidth="1"/>
    <col min="5375" max="5376" width="6.875" style="139" customWidth="1"/>
    <col min="5377" max="5377" width="7.125" style="139" customWidth="1"/>
    <col min="5378" max="5379" width="7" style="139" customWidth="1"/>
    <col min="5380" max="5380" width="7.5" style="139" customWidth="1"/>
    <col min="5381" max="5381" width="7" style="139" customWidth="1"/>
    <col min="5382" max="5382" width="6.625" style="139" customWidth="1"/>
    <col min="5383" max="5383" width="6.75" style="139" customWidth="1"/>
    <col min="5384" max="5623" width="17" style="139"/>
    <col min="5624" max="5624" width="34.875" style="139" customWidth="1"/>
    <col min="5625" max="5625" width="7.75" style="139" customWidth="1"/>
    <col min="5626" max="5626" width="6.875" style="139" customWidth="1"/>
    <col min="5627" max="5627" width="7.25" style="139" customWidth="1"/>
    <col min="5628" max="5629" width="7.125" style="139" customWidth="1"/>
    <col min="5630" max="5630" width="7.25" style="139" customWidth="1"/>
    <col min="5631" max="5632" width="6.875" style="139" customWidth="1"/>
    <col min="5633" max="5633" width="7.125" style="139" customWidth="1"/>
    <col min="5634" max="5635" width="7" style="139" customWidth="1"/>
    <col min="5636" max="5636" width="7.5" style="139" customWidth="1"/>
    <col min="5637" max="5637" width="7" style="139" customWidth="1"/>
    <col min="5638" max="5638" width="6.625" style="139" customWidth="1"/>
    <col min="5639" max="5639" width="6.75" style="139" customWidth="1"/>
    <col min="5640" max="5879" width="17" style="139"/>
    <col min="5880" max="5880" width="34.875" style="139" customWidth="1"/>
    <col min="5881" max="5881" width="7.75" style="139" customWidth="1"/>
    <col min="5882" max="5882" width="6.875" style="139" customWidth="1"/>
    <col min="5883" max="5883" width="7.25" style="139" customWidth="1"/>
    <col min="5884" max="5885" width="7.125" style="139" customWidth="1"/>
    <col min="5886" max="5886" width="7.25" style="139" customWidth="1"/>
    <col min="5887" max="5888" width="6.875" style="139" customWidth="1"/>
    <col min="5889" max="5889" width="7.125" style="139" customWidth="1"/>
    <col min="5890" max="5891" width="7" style="139" customWidth="1"/>
    <col min="5892" max="5892" width="7.5" style="139" customWidth="1"/>
    <col min="5893" max="5893" width="7" style="139" customWidth="1"/>
    <col min="5894" max="5894" width="6.625" style="139" customWidth="1"/>
    <col min="5895" max="5895" width="6.75" style="139" customWidth="1"/>
    <col min="5896" max="6135" width="17" style="139"/>
    <col min="6136" max="6136" width="34.875" style="139" customWidth="1"/>
    <col min="6137" max="6137" width="7.75" style="139" customWidth="1"/>
    <col min="6138" max="6138" width="6.875" style="139" customWidth="1"/>
    <col min="6139" max="6139" width="7.25" style="139" customWidth="1"/>
    <col min="6140" max="6141" width="7.125" style="139" customWidth="1"/>
    <col min="6142" max="6142" width="7.25" style="139" customWidth="1"/>
    <col min="6143" max="6144" width="6.875" style="139" customWidth="1"/>
    <col min="6145" max="6145" width="7.125" style="139" customWidth="1"/>
    <col min="6146" max="6147" width="7" style="139" customWidth="1"/>
    <col min="6148" max="6148" width="7.5" style="139" customWidth="1"/>
    <col min="6149" max="6149" width="7" style="139" customWidth="1"/>
    <col min="6150" max="6150" width="6.625" style="139" customWidth="1"/>
    <col min="6151" max="6151" width="6.75" style="139" customWidth="1"/>
    <col min="6152" max="6391" width="17" style="139"/>
    <col min="6392" max="6392" width="34.875" style="139" customWidth="1"/>
    <col min="6393" max="6393" width="7.75" style="139" customWidth="1"/>
    <col min="6394" max="6394" width="6.875" style="139" customWidth="1"/>
    <col min="6395" max="6395" width="7.25" style="139" customWidth="1"/>
    <col min="6396" max="6397" width="7.125" style="139" customWidth="1"/>
    <col min="6398" max="6398" width="7.25" style="139" customWidth="1"/>
    <col min="6399" max="6400" width="6.875" style="139" customWidth="1"/>
    <col min="6401" max="6401" width="7.125" style="139" customWidth="1"/>
    <col min="6402" max="6403" width="7" style="139" customWidth="1"/>
    <col min="6404" max="6404" width="7.5" style="139" customWidth="1"/>
    <col min="6405" max="6405" width="7" style="139" customWidth="1"/>
    <col min="6406" max="6406" width="6.625" style="139" customWidth="1"/>
    <col min="6407" max="6407" width="6.75" style="139" customWidth="1"/>
    <col min="6408" max="6647" width="17" style="139"/>
    <col min="6648" max="6648" width="34.875" style="139" customWidth="1"/>
    <col min="6649" max="6649" width="7.75" style="139" customWidth="1"/>
    <col min="6650" max="6650" width="6.875" style="139" customWidth="1"/>
    <col min="6651" max="6651" width="7.25" style="139" customWidth="1"/>
    <col min="6652" max="6653" width="7.125" style="139" customWidth="1"/>
    <col min="6654" max="6654" width="7.25" style="139" customWidth="1"/>
    <col min="6655" max="6656" width="6.875" style="139" customWidth="1"/>
    <col min="6657" max="6657" width="7.125" style="139" customWidth="1"/>
    <col min="6658" max="6659" width="7" style="139" customWidth="1"/>
    <col min="6660" max="6660" width="7.5" style="139" customWidth="1"/>
    <col min="6661" max="6661" width="7" style="139" customWidth="1"/>
    <col min="6662" max="6662" width="6.625" style="139" customWidth="1"/>
    <col min="6663" max="6663" width="6.75" style="139" customWidth="1"/>
    <col min="6664" max="6903" width="17" style="139"/>
    <col min="6904" max="6904" width="34.875" style="139" customWidth="1"/>
    <col min="6905" max="6905" width="7.75" style="139" customWidth="1"/>
    <col min="6906" max="6906" width="6.875" style="139" customWidth="1"/>
    <col min="6907" max="6907" width="7.25" style="139" customWidth="1"/>
    <col min="6908" max="6909" width="7.125" style="139" customWidth="1"/>
    <col min="6910" max="6910" width="7.25" style="139" customWidth="1"/>
    <col min="6911" max="6912" width="6.875" style="139" customWidth="1"/>
    <col min="6913" max="6913" width="7.125" style="139" customWidth="1"/>
    <col min="6914" max="6915" width="7" style="139" customWidth="1"/>
    <col min="6916" max="6916" width="7.5" style="139" customWidth="1"/>
    <col min="6917" max="6917" width="7" style="139" customWidth="1"/>
    <col min="6918" max="6918" width="6.625" style="139" customWidth="1"/>
    <col min="6919" max="6919" width="6.75" style="139" customWidth="1"/>
    <col min="6920" max="7159" width="17" style="139"/>
    <col min="7160" max="7160" width="34.875" style="139" customWidth="1"/>
    <col min="7161" max="7161" width="7.75" style="139" customWidth="1"/>
    <col min="7162" max="7162" width="6.875" style="139" customWidth="1"/>
    <col min="7163" max="7163" width="7.25" style="139" customWidth="1"/>
    <col min="7164" max="7165" width="7.125" style="139" customWidth="1"/>
    <col min="7166" max="7166" width="7.25" style="139" customWidth="1"/>
    <col min="7167" max="7168" width="6.875" style="139" customWidth="1"/>
    <col min="7169" max="7169" width="7.125" style="139" customWidth="1"/>
    <col min="7170" max="7171" width="7" style="139" customWidth="1"/>
    <col min="7172" max="7172" width="7.5" style="139" customWidth="1"/>
    <col min="7173" max="7173" width="7" style="139" customWidth="1"/>
    <col min="7174" max="7174" width="6.625" style="139" customWidth="1"/>
    <col min="7175" max="7175" width="6.75" style="139" customWidth="1"/>
    <col min="7176" max="7415" width="17" style="139"/>
    <col min="7416" max="7416" width="34.875" style="139" customWidth="1"/>
    <col min="7417" max="7417" width="7.75" style="139" customWidth="1"/>
    <col min="7418" max="7418" width="6.875" style="139" customWidth="1"/>
    <col min="7419" max="7419" width="7.25" style="139" customWidth="1"/>
    <col min="7420" max="7421" width="7.125" style="139" customWidth="1"/>
    <col min="7422" max="7422" width="7.25" style="139" customWidth="1"/>
    <col min="7423" max="7424" width="6.875" style="139" customWidth="1"/>
    <col min="7425" max="7425" width="7.125" style="139" customWidth="1"/>
    <col min="7426" max="7427" width="7" style="139" customWidth="1"/>
    <col min="7428" max="7428" width="7.5" style="139" customWidth="1"/>
    <col min="7429" max="7429" width="7" style="139" customWidth="1"/>
    <col min="7430" max="7430" width="6.625" style="139" customWidth="1"/>
    <col min="7431" max="7431" width="6.75" style="139" customWidth="1"/>
    <col min="7432" max="7671" width="17" style="139"/>
    <col min="7672" max="7672" width="34.875" style="139" customWidth="1"/>
    <col min="7673" max="7673" width="7.75" style="139" customWidth="1"/>
    <col min="7674" max="7674" width="6.875" style="139" customWidth="1"/>
    <col min="7675" max="7675" width="7.25" style="139" customWidth="1"/>
    <col min="7676" max="7677" width="7.125" style="139" customWidth="1"/>
    <col min="7678" max="7678" width="7.25" style="139" customWidth="1"/>
    <col min="7679" max="7680" width="6.875" style="139" customWidth="1"/>
    <col min="7681" max="7681" width="7.125" style="139" customWidth="1"/>
    <col min="7682" max="7683" width="7" style="139" customWidth="1"/>
    <col min="7684" max="7684" width="7.5" style="139" customWidth="1"/>
    <col min="7685" max="7685" width="7" style="139" customWidth="1"/>
    <col min="7686" max="7686" width="6.625" style="139" customWidth="1"/>
    <col min="7687" max="7687" width="6.75" style="139" customWidth="1"/>
    <col min="7688" max="7927" width="17" style="139"/>
    <col min="7928" max="7928" width="34.875" style="139" customWidth="1"/>
    <col min="7929" max="7929" width="7.75" style="139" customWidth="1"/>
    <col min="7930" max="7930" width="6.875" style="139" customWidth="1"/>
    <col min="7931" max="7931" width="7.25" style="139" customWidth="1"/>
    <col min="7932" max="7933" width="7.125" style="139" customWidth="1"/>
    <col min="7934" max="7934" width="7.25" style="139" customWidth="1"/>
    <col min="7935" max="7936" width="6.875" style="139" customWidth="1"/>
    <col min="7937" max="7937" width="7.125" style="139" customWidth="1"/>
    <col min="7938" max="7939" width="7" style="139" customWidth="1"/>
    <col min="7940" max="7940" width="7.5" style="139" customWidth="1"/>
    <col min="7941" max="7941" width="7" style="139" customWidth="1"/>
    <col min="7942" max="7942" width="6.625" style="139" customWidth="1"/>
    <col min="7943" max="7943" width="6.75" style="139" customWidth="1"/>
    <col min="7944" max="8183" width="17" style="139"/>
    <col min="8184" max="8184" width="34.875" style="139" customWidth="1"/>
    <col min="8185" max="8185" width="7.75" style="139" customWidth="1"/>
    <col min="8186" max="8186" width="6.875" style="139" customWidth="1"/>
    <col min="8187" max="8187" width="7.25" style="139" customWidth="1"/>
    <col min="8188" max="8189" width="7.125" style="139" customWidth="1"/>
    <col min="8190" max="8190" width="7.25" style="139" customWidth="1"/>
    <col min="8191" max="8192" width="6.875" style="139" customWidth="1"/>
    <col min="8193" max="8193" width="7.125" style="139" customWidth="1"/>
    <col min="8194" max="8195" width="7" style="139" customWidth="1"/>
    <col min="8196" max="8196" width="7.5" style="139" customWidth="1"/>
    <col min="8197" max="8197" width="7" style="139" customWidth="1"/>
    <col min="8198" max="8198" width="6.625" style="139" customWidth="1"/>
    <col min="8199" max="8199" width="6.75" style="139" customWidth="1"/>
    <col min="8200" max="8439" width="17" style="139"/>
    <col min="8440" max="8440" width="34.875" style="139" customWidth="1"/>
    <col min="8441" max="8441" width="7.75" style="139" customWidth="1"/>
    <col min="8442" max="8442" width="6.875" style="139" customWidth="1"/>
    <col min="8443" max="8443" width="7.25" style="139" customWidth="1"/>
    <col min="8444" max="8445" width="7.125" style="139" customWidth="1"/>
    <col min="8446" max="8446" width="7.25" style="139" customWidth="1"/>
    <col min="8447" max="8448" width="6.875" style="139" customWidth="1"/>
    <col min="8449" max="8449" width="7.125" style="139" customWidth="1"/>
    <col min="8450" max="8451" width="7" style="139" customWidth="1"/>
    <col min="8452" max="8452" width="7.5" style="139" customWidth="1"/>
    <col min="8453" max="8453" width="7" style="139" customWidth="1"/>
    <col min="8454" max="8454" width="6.625" style="139" customWidth="1"/>
    <col min="8455" max="8455" width="6.75" style="139" customWidth="1"/>
    <col min="8456" max="8695" width="17" style="139"/>
    <col min="8696" max="8696" width="34.875" style="139" customWidth="1"/>
    <col min="8697" max="8697" width="7.75" style="139" customWidth="1"/>
    <col min="8698" max="8698" width="6.875" style="139" customWidth="1"/>
    <col min="8699" max="8699" width="7.25" style="139" customWidth="1"/>
    <col min="8700" max="8701" width="7.125" style="139" customWidth="1"/>
    <col min="8702" max="8702" width="7.25" style="139" customWidth="1"/>
    <col min="8703" max="8704" width="6.875" style="139" customWidth="1"/>
    <col min="8705" max="8705" width="7.125" style="139" customWidth="1"/>
    <col min="8706" max="8707" width="7" style="139" customWidth="1"/>
    <col min="8708" max="8708" width="7.5" style="139" customWidth="1"/>
    <col min="8709" max="8709" width="7" style="139" customWidth="1"/>
    <col min="8710" max="8710" width="6.625" style="139" customWidth="1"/>
    <col min="8711" max="8711" width="6.75" style="139" customWidth="1"/>
    <col min="8712" max="8951" width="17" style="139"/>
    <col min="8952" max="8952" width="34.875" style="139" customWidth="1"/>
    <col min="8953" max="8953" width="7.75" style="139" customWidth="1"/>
    <col min="8954" max="8954" width="6.875" style="139" customWidth="1"/>
    <col min="8955" max="8955" width="7.25" style="139" customWidth="1"/>
    <col min="8956" max="8957" width="7.125" style="139" customWidth="1"/>
    <col min="8958" max="8958" width="7.25" style="139" customWidth="1"/>
    <col min="8959" max="8960" width="6.875" style="139" customWidth="1"/>
    <col min="8961" max="8961" width="7.125" style="139" customWidth="1"/>
    <col min="8962" max="8963" width="7" style="139" customWidth="1"/>
    <col min="8964" max="8964" width="7.5" style="139" customWidth="1"/>
    <col min="8965" max="8965" width="7" style="139" customWidth="1"/>
    <col min="8966" max="8966" width="6.625" style="139" customWidth="1"/>
    <col min="8967" max="8967" width="6.75" style="139" customWidth="1"/>
    <col min="8968" max="9207" width="17" style="139"/>
    <col min="9208" max="9208" width="34.875" style="139" customWidth="1"/>
    <col min="9209" max="9209" width="7.75" style="139" customWidth="1"/>
    <col min="9210" max="9210" width="6.875" style="139" customWidth="1"/>
    <col min="9211" max="9211" width="7.25" style="139" customWidth="1"/>
    <col min="9212" max="9213" width="7.125" style="139" customWidth="1"/>
    <col min="9214" max="9214" width="7.25" style="139" customWidth="1"/>
    <col min="9215" max="9216" width="6.875" style="139" customWidth="1"/>
    <col min="9217" max="9217" width="7.125" style="139" customWidth="1"/>
    <col min="9218" max="9219" width="7" style="139" customWidth="1"/>
    <col min="9220" max="9220" width="7.5" style="139" customWidth="1"/>
    <col min="9221" max="9221" width="7" style="139" customWidth="1"/>
    <col min="9222" max="9222" width="6.625" style="139" customWidth="1"/>
    <col min="9223" max="9223" width="6.75" style="139" customWidth="1"/>
    <col min="9224" max="9463" width="17" style="139"/>
    <col min="9464" max="9464" width="34.875" style="139" customWidth="1"/>
    <col min="9465" max="9465" width="7.75" style="139" customWidth="1"/>
    <col min="9466" max="9466" width="6.875" style="139" customWidth="1"/>
    <col min="9467" max="9467" width="7.25" style="139" customWidth="1"/>
    <col min="9468" max="9469" width="7.125" style="139" customWidth="1"/>
    <col min="9470" max="9470" width="7.25" style="139" customWidth="1"/>
    <col min="9471" max="9472" width="6.875" style="139" customWidth="1"/>
    <col min="9473" max="9473" width="7.125" style="139" customWidth="1"/>
    <col min="9474" max="9475" width="7" style="139" customWidth="1"/>
    <col min="9476" max="9476" width="7.5" style="139" customWidth="1"/>
    <col min="9477" max="9477" width="7" style="139" customWidth="1"/>
    <col min="9478" max="9478" width="6.625" style="139" customWidth="1"/>
    <col min="9479" max="9479" width="6.75" style="139" customWidth="1"/>
    <col min="9480" max="9719" width="17" style="139"/>
    <col min="9720" max="9720" width="34.875" style="139" customWidth="1"/>
    <col min="9721" max="9721" width="7.75" style="139" customWidth="1"/>
    <col min="9722" max="9722" width="6.875" style="139" customWidth="1"/>
    <col min="9723" max="9723" width="7.25" style="139" customWidth="1"/>
    <col min="9724" max="9725" width="7.125" style="139" customWidth="1"/>
    <col min="9726" max="9726" width="7.25" style="139" customWidth="1"/>
    <col min="9727" max="9728" width="6.875" style="139" customWidth="1"/>
    <col min="9729" max="9729" width="7.125" style="139" customWidth="1"/>
    <col min="9730" max="9731" width="7" style="139" customWidth="1"/>
    <col min="9732" max="9732" width="7.5" style="139" customWidth="1"/>
    <col min="9733" max="9733" width="7" style="139" customWidth="1"/>
    <col min="9734" max="9734" width="6.625" style="139" customWidth="1"/>
    <col min="9735" max="9735" width="6.75" style="139" customWidth="1"/>
    <col min="9736" max="9975" width="17" style="139"/>
    <col min="9976" max="9976" width="34.875" style="139" customWidth="1"/>
    <col min="9977" max="9977" width="7.75" style="139" customWidth="1"/>
    <col min="9978" max="9978" width="6.875" style="139" customWidth="1"/>
    <col min="9979" max="9979" width="7.25" style="139" customWidth="1"/>
    <col min="9980" max="9981" width="7.125" style="139" customWidth="1"/>
    <col min="9982" max="9982" width="7.25" style="139" customWidth="1"/>
    <col min="9983" max="9984" width="6.875" style="139" customWidth="1"/>
    <col min="9985" max="9985" width="7.125" style="139" customWidth="1"/>
    <col min="9986" max="9987" width="7" style="139" customWidth="1"/>
    <col min="9988" max="9988" width="7.5" style="139" customWidth="1"/>
    <col min="9989" max="9989" width="7" style="139" customWidth="1"/>
    <col min="9990" max="9990" width="6.625" style="139" customWidth="1"/>
    <col min="9991" max="9991" width="6.75" style="139" customWidth="1"/>
    <col min="9992" max="10231" width="17" style="139"/>
    <col min="10232" max="10232" width="34.875" style="139" customWidth="1"/>
    <col min="10233" max="10233" width="7.75" style="139" customWidth="1"/>
    <col min="10234" max="10234" width="6.875" style="139" customWidth="1"/>
    <col min="10235" max="10235" width="7.25" style="139" customWidth="1"/>
    <col min="10236" max="10237" width="7.125" style="139" customWidth="1"/>
    <col min="10238" max="10238" width="7.25" style="139" customWidth="1"/>
    <col min="10239" max="10240" width="6.875" style="139" customWidth="1"/>
    <col min="10241" max="10241" width="7.125" style="139" customWidth="1"/>
    <col min="10242" max="10243" width="7" style="139" customWidth="1"/>
    <col min="10244" max="10244" width="7.5" style="139" customWidth="1"/>
    <col min="10245" max="10245" width="7" style="139" customWidth="1"/>
    <col min="10246" max="10246" width="6.625" style="139" customWidth="1"/>
    <col min="10247" max="10247" width="6.75" style="139" customWidth="1"/>
    <col min="10248" max="10487" width="17" style="139"/>
    <col min="10488" max="10488" width="34.875" style="139" customWidth="1"/>
    <col min="10489" max="10489" width="7.75" style="139" customWidth="1"/>
    <col min="10490" max="10490" width="6.875" style="139" customWidth="1"/>
    <col min="10491" max="10491" width="7.25" style="139" customWidth="1"/>
    <col min="10492" max="10493" width="7.125" style="139" customWidth="1"/>
    <col min="10494" max="10494" width="7.25" style="139" customWidth="1"/>
    <col min="10495" max="10496" width="6.875" style="139" customWidth="1"/>
    <col min="10497" max="10497" width="7.125" style="139" customWidth="1"/>
    <col min="10498" max="10499" width="7" style="139" customWidth="1"/>
    <col min="10500" max="10500" width="7.5" style="139" customWidth="1"/>
    <col min="10501" max="10501" width="7" style="139" customWidth="1"/>
    <col min="10502" max="10502" width="6.625" style="139" customWidth="1"/>
    <col min="10503" max="10503" width="6.75" style="139" customWidth="1"/>
    <col min="10504" max="10743" width="17" style="139"/>
    <col min="10744" max="10744" width="34.875" style="139" customWidth="1"/>
    <col min="10745" max="10745" width="7.75" style="139" customWidth="1"/>
    <col min="10746" max="10746" width="6.875" style="139" customWidth="1"/>
    <col min="10747" max="10747" width="7.25" style="139" customWidth="1"/>
    <col min="10748" max="10749" width="7.125" style="139" customWidth="1"/>
    <col min="10750" max="10750" width="7.25" style="139" customWidth="1"/>
    <col min="10751" max="10752" width="6.875" style="139" customWidth="1"/>
    <col min="10753" max="10753" width="7.125" style="139" customWidth="1"/>
    <col min="10754" max="10755" width="7" style="139" customWidth="1"/>
    <col min="10756" max="10756" width="7.5" style="139" customWidth="1"/>
    <col min="10757" max="10757" width="7" style="139" customWidth="1"/>
    <col min="10758" max="10758" width="6.625" style="139" customWidth="1"/>
    <col min="10759" max="10759" width="6.75" style="139" customWidth="1"/>
    <col min="10760" max="10999" width="17" style="139"/>
    <col min="11000" max="11000" width="34.875" style="139" customWidth="1"/>
    <col min="11001" max="11001" width="7.75" style="139" customWidth="1"/>
    <col min="11002" max="11002" width="6.875" style="139" customWidth="1"/>
    <col min="11003" max="11003" width="7.25" style="139" customWidth="1"/>
    <col min="11004" max="11005" width="7.125" style="139" customWidth="1"/>
    <col min="11006" max="11006" width="7.25" style="139" customWidth="1"/>
    <col min="11007" max="11008" width="6.875" style="139" customWidth="1"/>
    <col min="11009" max="11009" width="7.125" style="139" customWidth="1"/>
    <col min="11010" max="11011" width="7" style="139" customWidth="1"/>
    <col min="11012" max="11012" width="7.5" style="139" customWidth="1"/>
    <col min="11013" max="11013" width="7" style="139" customWidth="1"/>
    <col min="11014" max="11014" width="6.625" style="139" customWidth="1"/>
    <col min="11015" max="11015" width="6.75" style="139" customWidth="1"/>
    <col min="11016" max="11255" width="17" style="139"/>
    <col min="11256" max="11256" width="34.875" style="139" customWidth="1"/>
    <col min="11257" max="11257" width="7.75" style="139" customWidth="1"/>
    <col min="11258" max="11258" width="6.875" style="139" customWidth="1"/>
    <col min="11259" max="11259" width="7.25" style="139" customWidth="1"/>
    <col min="11260" max="11261" width="7.125" style="139" customWidth="1"/>
    <col min="11262" max="11262" width="7.25" style="139" customWidth="1"/>
    <col min="11263" max="11264" width="6.875" style="139" customWidth="1"/>
    <col min="11265" max="11265" width="7.125" style="139" customWidth="1"/>
    <col min="11266" max="11267" width="7" style="139" customWidth="1"/>
    <col min="11268" max="11268" width="7.5" style="139" customWidth="1"/>
    <col min="11269" max="11269" width="7" style="139" customWidth="1"/>
    <col min="11270" max="11270" width="6.625" style="139" customWidth="1"/>
    <col min="11271" max="11271" width="6.75" style="139" customWidth="1"/>
    <col min="11272" max="11511" width="17" style="139"/>
    <col min="11512" max="11512" width="34.875" style="139" customWidth="1"/>
    <col min="11513" max="11513" width="7.75" style="139" customWidth="1"/>
    <col min="11514" max="11514" width="6.875" style="139" customWidth="1"/>
    <col min="11515" max="11515" width="7.25" style="139" customWidth="1"/>
    <col min="11516" max="11517" width="7.125" style="139" customWidth="1"/>
    <col min="11518" max="11518" width="7.25" style="139" customWidth="1"/>
    <col min="11519" max="11520" width="6.875" style="139" customWidth="1"/>
    <col min="11521" max="11521" width="7.125" style="139" customWidth="1"/>
    <col min="11522" max="11523" width="7" style="139" customWidth="1"/>
    <col min="11524" max="11524" width="7.5" style="139" customWidth="1"/>
    <col min="11525" max="11525" width="7" style="139" customWidth="1"/>
    <col min="11526" max="11526" width="6.625" style="139" customWidth="1"/>
    <col min="11527" max="11527" width="6.75" style="139" customWidth="1"/>
    <col min="11528" max="11767" width="17" style="139"/>
    <col min="11768" max="11768" width="34.875" style="139" customWidth="1"/>
    <col min="11769" max="11769" width="7.75" style="139" customWidth="1"/>
    <col min="11770" max="11770" width="6.875" style="139" customWidth="1"/>
    <col min="11771" max="11771" width="7.25" style="139" customWidth="1"/>
    <col min="11772" max="11773" width="7.125" style="139" customWidth="1"/>
    <col min="11774" max="11774" width="7.25" style="139" customWidth="1"/>
    <col min="11775" max="11776" width="6.875" style="139" customWidth="1"/>
    <col min="11777" max="11777" width="7.125" style="139" customWidth="1"/>
    <col min="11778" max="11779" width="7" style="139" customWidth="1"/>
    <col min="11780" max="11780" width="7.5" style="139" customWidth="1"/>
    <col min="11781" max="11781" width="7" style="139" customWidth="1"/>
    <col min="11782" max="11782" width="6.625" style="139" customWidth="1"/>
    <col min="11783" max="11783" width="6.75" style="139" customWidth="1"/>
    <col min="11784" max="12023" width="17" style="139"/>
    <col min="12024" max="12024" width="34.875" style="139" customWidth="1"/>
    <col min="12025" max="12025" width="7.75" style="139" customWidth="1"/>
    <col min="12026" max="12026" width="6.875" style="139" customWidth="1"/>
    <col min="12027" max="12027" width="7.25" style="139" customWidth="1"/>
    <col min="12028" max="12029" width="7.125" style="139" customWidth="1"/>
    <col min="12030" max="12030" width="7.25" style="139" customWidth="1"/>
    <col min="12031" max="12032" width="6.875" style="139" customWidth="1"/>
    <col min="12033" max="12033" width="7.125" style="139" customWidth="1"/>
    <col min="12034" max="12035" width="7" style="139" customWidth="1"/>
    <col min="12036" max="12036" width="7.5" style="139" customWidth="1"/>
    <col min="12037" max="12037" width="7" style="139" customWidth="1"/>
    <col min="12038" max="12038" width="6.625" style="139" customWidth="1"/>
    <col min="12039" max="12039" width="6.75" style="139" customWidth="1"/>
    <col min="12040" max="12279" width="17" style="139"/>
    <col min="12280" max="12280" width="34.875" style="139" customWidth="1"/>
    <col min="12281" max="12281" width="7.75" style="139" customWidth="1"/>
    <col min="12282" max="12282" width="6.875" style="139" customWidth="1"/>
    <col min="12283" max="12283" width="7.25" style="139" customWidth="1"/>
    <col min="12284" max="12285" width="7.125" style="139" customWidth="1"/>
    <col min="12286" max="12286" width="7.25" style="139" customWidth="1"/>
    <col min="12287" max="12288" width="6.875" style="139" customWidth="1"/>
    <col min="12289" max="12289" width="7.125" style="139" customWidth="1"/>
    <col min="12290" max="12291" width="7" style="139" customWidth="1"/>
    <col min="12292" max="12292" width="7.5" style="139" customWidth="1"/>
    <col min="12293" max="12293" width="7" style="139" customWidth="1"/>
    <col min="12294" max="12294" width="6.625" style="139" customWidth="1"/>
    <col min="12295" max="12295" width="6.75" style="139" customWidth="1"/>
    <col min="12296" max="12535" width="17" style="139"/>
    <col min="12536" max="12536" width="34.875" style="139" customWidth="1"/>
    <col min="12537" max="12537" width="7.75" style="139" customWidth="1"/>
    <col min="12538" max="12538" width="6.875" style="139" customWidth="1"/>
    <col min="12539" max="12539" width="7.25" style="139" customWidth="1"/>
    <col min="12540" max="12541" width="7.125" style="139" customWidth="1"/>
    <col min="12542" max="12542" width="7.25" style="139" customWidth="1"/>
    <col min="12543" max="12544" width="6.875" style="139" customWidth="1"/>
    <col min="12545" max="12545" width="7.125" style="139" customWidth="1"/>
    <col min="12546" max="12547" width="7" style="139" customWidth="1"/>
    <col min="12548" max="12548" width="7.5" style="139" customWidth="1"/>
    <col min="12549" max="12549" width="7" style="139" customWidth="1"/>
    <col min="12550" max="12550" width="6.625" style="139" customWidth="1"/>
    <col min="12551" max="12551" width="6.75" style="139" customWidth="1"/>
    <col min="12552" max="12791" width="17" style="139"/>
    <col min="12792" max="12792" width="34.875" style="139" customWidth="1"/>
    <col min="12793" max="12793" width="7.75" style="139" customWidth="1"/>
    <col min="12794" max="12794" width="6.875" style="139" customWidth="1"/>
    <col min="12795" max="12795" width="7.25" style="139" customWidth="1"/>
    <col min="12796" max="12797" width="7.125" style="139" customWidth="1"/>
    <col min="12798" max="12798" width="7.25" style="139" customWidth="1"/>
    <col min="12799" max="12800" width="6.875" style="139" customWidth="1"/>
    <col min="12801" max="12801" width="7.125" style="139" customWidth="1"/>
    <col min="12802" max="12803" width="7" style="139" customWidth="1"/>
    <col min="12804" max="12804" width="7.5" style="139" customWidth="1"/>
    <col min="12805" max="12805" width="7" style="139" customWidth="1"/>
    <col min="12806" max="12806" width="6.625" style="139" customWidth="1"/>
    <col min="12807" max="12807" width="6.75" style="139" customWidth="1"/>
    <col min="12808" max="13047" width="17" style="139"/>
    <col min="13048" max="13048" width="34.875" style="139" customWidth="1"/>
    <col min="13049" max="13049" width="7.75" style="139" customWidth="1"/>
    <col min="13050" max="13050" width="6.875" style="139" customWidth="1"/>
    <col min="13051" max="13051" width="7.25" style="139" customWidth="1"/>
    <col min="13052" max="13053" width="7.125" style="139" customWidth="1"/>
    <col min="13054" max="13054" width="7.25" style="139" customWidth="1"/>
    <col min="13055" max="13056" width="6.875" style="139" customWidth="1"/>
    <col min="13057" max="13057" width="7.125" style="139" customWidth="1"/>
    <col min="13058" max="13059" width="7" style="139" customWidth="1"/>
    <col min="13060" max="13060" width="7.5" style="139" customWidth="1"/>
    <col min="13061" max="13061" width="7" style="139" customWidth="1"/>
    <col min="13062" max="13062" width="6.625" style="139" customWidth="1"/>
    <col min="13063" max="13063" width="6.75" style="139" customWidth="1"/>
    <col min="13064" max="13303" width="17" style="139"/>
    <col min="13304" max="13304" width="34.875" style="139" customWidth="1"/>
    <col min="13305" max="13305" width="7.75" style="139" customWidth="1"/>
    <col min="13306" max="13306" width="6.875" style="139" customWidth="1"/>
    <col min="13307" max="13307" width="7.25" style="139" customWidth="1"/>
    <col min="13308" max="13309" width="7.125" style="139" customWidth="1"/>
    <col min="13310" max="13310" width="7.25" style="139" customWidth="1"/>
    <col min="13311" max="13312" width="6.875" style="139" customWidth="1"/>
    <col min="13313" max="13313" width="7.125" style="139" customWidth="1"/>
    <col min="13314" max="13315" width="7" style="139" customWidth="1"/>
    <col min="13316" max="13316" width="7.5" style="139" customWidth="1"/>
    <col min="13317" max="13317" width="7" style="139" customWidth="1"/>
    <col min="13318" max="13318" width="6.625" style="139" customWidth="1"/>
    <col min="13319" max="13319" width="6.75" style="139" customWidth="1"/>
    <col min="13320" max="13559" width="17" style="139"/>
    <col min="13560" max="13560" width="34.875" style="139" customWidth="1"/>
    <col min="13561" max="13561" width="7.75" style="139" customWidth="1"/>
    <col min="13562" max="13562" width="6.875" style="139" customWidth="1"/>
    <col min="13563" max="13563" width="7.25" style="139" customWidth="1"/>
    <col min="13564" max="13565" width="7.125" style="139" customWidth="1"/>
    <col min="13566" max="13566" width="7.25" style="139" customWidth="1"/>
    <col min="13567" max="13568" width="6.875" style="139" customWidth="1"/>
    <col min="13569" max="13569" width="7.125" style="139" customWidth="1"/>
    <col min="13570" max="13571" width="7" style="139" customWidth="1"/>
    <col min="13572" max="13572" width="7.5" style="139" customWidth="1"/>
    <col min="13573" max="13573" width="7" style="139" customWidth="1"/>
    <col min="13574" max="13574" width="6.625" style="139" customWidth="1"/>
    <col min="13575" max="13575" width="6.75" style="139" customWidth="1"/>
    <col min="13576" max="13815" width="17" style="139"/>
    <col min="13816" max="13816" width="34.875" style="139" customWidth="1"/>
    <col min="13817" max="13817" width="7.75" style="139" customWidth="1"/>
    <col min="13818" max="13818" width="6.875" style="139" customWidth="1"/>
    <col min="13819" max="13819" width="7.25" style="139" customWidth="1"/>
    <col min="13820" max="13821" width="7.125" style="139" customWidth="1"/>
    <col min="13822" max="13822" width="7.25" style="139" customWidth="1"/>
    <col min="13823" max="13824" width="6.875" style="139" customWidth="1"/>
    <col min="13825" max="13825" width="7.125" style="139" customWidth="1"/>
    <col min="13826" max="13827" width="7" style="139" customWidth="1"/>
    <col min="13828" max="13828" width="7.5" style="139" customWidth="1"/>
    <col min="13829" max="13829" width="7" style="139" customWidth="1"/>
    <col min="13830" max="13830" width="6.625" style="139" customWidth="1"/>
    <col min="13831" max="13831" width="6.75" style="139" customWidth="1"/>
    <col min="13832" max="14071" width="17" style="139"/>
    <col min="14072" max="14072" width="34.875" style="139" customWidth="1"/>
    <col min="14073" max="14073" width="7.75" style="139" customWidth="1"/>
    <col min="14074" max="14074" width="6.875" style="139" customWidth="1"/>
    <col min="14075" max="14075" width="7.25" style="139" customWidth="1"/>
    <col min="14076" max="14077" width="7.125" style="139" customWidth="1"/>
    <col min="14078" max="14078" width="7.25" style="139" customWidth="1"/>
    <col min="14079" max="14080" width="6.875" style="139" customWidth="1"/>
    <col min="14081" max="14081" width="7.125" style="139" customWidth="1"/>
    <col min="14082" max="14083" width="7" style="139" customWidth="1"/>
    <col min="14084" max="14084" width="7.5" style="139" customWidth="1"/>
    <col min="14085" max="14085" width="7" style="139" customWidth="1"/>
    <col min="14086" max="14086" width="6.625" style="139" customWidth="1"/>
    <col min="14087" max="14087" width="6.75" style="139" customWidth="1"/>
    <col min="14088" max="14327" width="17" style="139"/>
    <col min="14328" max="14328" width="34.875" style="139" customWidth="1"/>
    <col min="14329" max="14329" width="7.75" style="139" customWidth="1"/>
    <col min="14330" max="14330" width="6.875" style="139" customWidth="1"/>
    <col min="14331" max="14331" width="7.25" style="139" customWidth="1"/>
    <col min="14332" max="14333" width="7.125" style="139" customWidth="1"/>
    <col min="14334" max="14334" width="7.25" style="139" customWidth="1"/>
    <col min="14335" max="14336" width="6.875" style="139" customWidth="1"/>
    <col min="14337" max="14337" width="7.125" style="139" customWidth="1"/>
    <col min="14338" max="14339" width="7" style="139" customWidth="1"/>
    <col min="14340" max="14340" width="7.5" style="139" customWidth="1"/>
    <col min="14341" max="14341" width="7" style="139" customWidth="1"/>
    <col min="14342" max="14342" width="6.625" style="139" customWidth="1"/>
    <col min="14343" max="14343" width="6.75" style="139" customWidth="1"/>
    <col min="14344" max="14583" width="17" style="139"/>
    <col min="14584" max="14584" width="34.875" style="139" customWidth="1"/>
    <col min="14585" max="14585" width="7.75" style="139" customWidth="1"/>
    <col min="14586" max="14586" width="6.875" style="139" customWidth="1"/>
    <col min="14587" max="14587" width="7.25" style="139" customWidth="1"/>
    <col min="14588" max="14589" width="7.125" style="139" customWidth="1"/>
    <col min="14590" max="14590" width="7.25" style="139" customWidth="1"/>
    <col min="14591" max="14592" width="6.875" style="139" customWidth="1"/>
    <col min="14593" max="14593" width="7.125" style="139" customWidth="1"/>
    <col min="14594" max="14595" width="7" style="139" customWidth="1"/>
    <col min="14596" max="14596" width="7.5" style="139" customWidth="1"/>
    <col min="14597" max="14597" width="7" style="139" customWidth="1"/>
    <col min="14598" max="14598" width="6.625" style="139" customWidth="1"/>
    <col min="14599" max="14599" width="6.75" style="139" customWidth="1"/>
    <col min="14600" max="14839" width="17" style="139"/>
    <col min="14840" max="14840" width="34.875" style="139" customWidth="1"/>
    <col min="14841" max="14841" width="7.75" style="139" customWidth="1"/>
    <col min="14842" max="14842" width="6.875" style="139" customWidth="1"/>
    <col min="14843" max="14843" width="7.25" style="139" customWidth="1"/>
    <col min="14844" max="14845" width="7.125" style="139" customWidth="1"/>
    <col min="14846" max="14846" width="7.25" style="139" customWidth="1"/>
    <col min="14847" max="14848" width="6.875" style="139" customWidth="1"/>
    <col min="14849" max="14849" width="7.125" style="139" customWidth="1"/>
    <col min="14850" max="14851" width="7" style="139" customWidth="1"/>
    <col min="14852" max="14852" width="7.5" style="139" customWidth="1"/>
    <col min="14853" max="14853" width="7" style="139" customWidth="1"/>
    <col min="14854" max="14854" width="6.625" style="139" customWidth="1"/>
    <col min="14855" max="14855" width="6.75" style="139" customWidth="1"/>
    <col min="14856" max="15095" width="17" style="139"/>
    <col min="15096" max="15096" width="34.875" style="139" customWidth="1"/>
    <col min="15097" max="15097" width="7.75" style="139" customWidth="1"/>
    <col min="15098" max="15098" width="6.875" style="139" customWidth="1"/>
    <col min="15099" max="15099" width="7.25" style="139" customWidth="1"/>
    <col min="15100" max="15101" width="7.125" style="139" customWidth="1"/>
    <col min="15102" max="15102" width="7.25" style="139" customWidth="1"/>
    <col min="15103" max="15104" width="6.875" style="139" customWidth="1"/>
    <col min="15105" max="15105" width="7.125" style="139" customWidth="1"/>
    <col min="15106" max="15107" width="7" style="139" customWidth="1"/>
    <col min="15108" max="15108" width="7.5" style="139" customWidth="1"/>
    <col min="15109" max="15109" width="7" style="139" customWidth="1"/>
    <col min="15110" max="15110" width="6.625" style="139" customWidth="1"/>
    <col min="15111" max="15111" width="6.75" style="139" customWidth="1"/>
    <col min="15112" max="15351" width="17" style="139"/>
    <col min="15352" max="15352" width="34.875" style="139" customWidth="1"/>
    <col min="15353" max="15353" width="7.75" style="139" customWidth="1"/>
    <col min="15354" max="15354" width="6.875" style="139" customWidth="1"/>
    <col min="15355" max="15355" width="7.25" style="139" customWidth="1"/>
    <col min="15356" max="15357" width="7.125" style="139" customWidth="1"/>
    <col min="15358" max="15358" width="7.25" style="139" customWidth="1"/>
    <col min="15359" max="15360" width="6.875" style="139" customWidth="1"/>
    <col min="15361" max="15361" width="7.125" style="139" customWidth="1"/>
    <col min="15362" max="15363" width="7" style="139" customWidth="1"/>
    <col min="15364" max="15364" width="7.5" style="139" customWidth="1"/>
    <col min="15365" max="15365" width="7" style="139" customWidth="1"/>
    <col min="15366" max="15366" width="6.625" style="139" customWidth="1"/>
    <col min="15367" max="15367" width="6.75" style="139" customWidth="1"/>
    <col min="15368" max="15607" width="17" style="139"/>
    <col min="15608" max="15608" width="34.875" style="139" customWidth="1"/>
    <col min="15609" max="15609" width="7.75" style="139" customWidth="1"/>
    <col min="15610" max="15610" width="6.875" style="139" customWidth="1"/>
    <col min="15611" max="15611" width="7.25" style="139" customWidth="1"/>
    <col min="15612" max="15613" width="7.125" style="139" customWidth="1"/>
    <col min="15614" max="15614" width="7.25" style="139" customWidth="1"/>
    <col min="15615" max="15616" width="6.875" style="139" customWidth="1"/>
    <col min="15617" max="15617" width="7.125" style="139" customWidth="1"/>
    <col min="15618" max="15619" width="7" style="139" customWidth="1"/>
    <col min="15620" max="15620" width="7.5" style="139" customWidth="1"/>
    <col min="15621" max="15621" width="7" style="139" customWidth="1"/>
    <col min="15622" max="15622" width="6.625" style="139" customWidth="1"/>
    <col min="15623" max="15623" width="6.75" style="139" customWidth="1"/>
    <col min="15624" max="15863" width="17" style="139"/>
    <col min="15864" max="15864" width="34.875" style="139" customWidth="1"/>
    <col min="15865" max="15865" width="7.75" style="139" customWidth="1"/>
    <col min="15866" max="15866" width="6.875" style="139" customWidth="1"/>
    <col min="15867" max="15867" width="7.25" style="139" customWidth="1"/>
    <col min="15868" max="15869" width="7.125" style="139" customWidth="1"/>
    <col min="15870" max="15870" width="7.25" style="139" customWidth="1"/>
    <col min="15871" max="15872" width="6.875" style="139" customWidth="1"/>
    <col min="15873" max="15873" width="7.125" style="139" customWidth="1"/>
    <col min="15874" max="15875" width="7" style="139" customWidth="1"/>
    <col min="15876" max="15876" width="7.5" style="139" customWidth="1"/>
    <col min="15877" max="15877" width="7" style="139" customWidth="1"/>
    <col min="15878" max="15878" width="6.625" style="139" customWidth="1"/>
    <col min="15879" max="15879" width="6.75" style="139" customWidth="1"/>
    <col min="15880" max="16119" width="17" style="139"/>
    <col min="16120" max="16120" width="34.875" style="139" customWidth="1"/>
    <col min="16121" max="16121" width="7.75" style="139" customWidth="1"/>
    <col min="16122" max="16122" width="6.875" style="139" customWidth="1"/>
    <col min="16123" max="16123" width="7.25" style="139" customWidth="1"/>
    <col min="16124" max="16125" width="7.125" style="139" customWidth="1"/>
    <col min="16126" max="16126" width="7.25" style="139" customWidth="1"/>
    <col min="16127" max="16128" width="6.875" style="139" customWidth="1"/>
    <col min="16129" max="16129" width="7.125" style="139" customWidth="1"/>
    <col min="16130" max="16131" width="7" style="139" customWidth="1"/>
    <col min="16132" max="16132" width="7.5" style="139" customWidth="1"/>
    <col min="16133" max="16133" width="7" style="139" customWidth="1"/>
    <col min="16134" max="16134" width="6.625" style="139" customWidth="1"/>
    <col min="16135" max="16135" width="6.75" style="139" customWidth="1"/>
    <col min="16136" max="16384" width="17" style="139"/>
  </cols>
  <sheetData>
    <row r="1" ht="26.25" customHeight="1" spans="1:4">
      <c r="A1" s="139" t="str">
        <f>目录!C22</f>
        <v>表十七</v>
      </c>
      <c r="B1" s="141"/>
      <c r="C1" s="142"/>
      <c r="D1" s="142"/>
    </row>
    <row r="2" s="135" customFormat="1" ht="29.25" customHeight="1" spans="2:7">
      <c r="B2" s="143" t="s">
        <v>1466</v>
      </c>
      <c r="C2" s="143"/>
      <c r="D2" s="143"/>
      <c r="E2" s="143"/>
      <c r="F2" s="143"/>
      <c r="G2" s="143"/>
    </row>
    <row r="3" ht="25.5" customHeight="1" spans="2:4">
      <c r="B3" s="144"/>
      <c r="C3" s="145"/>
      <c r="D3" s="145"/>
    </row>
    <row r="4" ht="25.5" customHeight="1" spans="1:7">
      <c r="A4" s="146" t="s">
        <v>1458</v>
      </c>
      <c r="B4" s="147" t="s">
        <v>65</v>
      </c>
      <c r="C4" s="147" t="s">
        <v>1467</v>
      </c>
      <c r="D4" s="148" t="s">
        <v>1468</v>
      </c>
      <c r="E4" s="149"/>
      <c r="F4" s="149"/>
      <c r="G4" s="150"/>
    </row>
    <row r="5" s="136" customFormat="1" ht="45" customHeight="1" spans="1:7">
      <c r="A5" s="151"/>
      <c r="B5" s="147"/>
      <c r="C5" s="147"/>
      <c r="D5" s="147" t="s">
        <v>1469</v>
      </c>
      <c r="E5" s="152" t="s">
        <v>1169</v>
      </c>
      <c r="F5" s="153" t="s">
        <v>1170</v>
      </c>
      <c r="G5" s="152" t="s">
        <v>1171</v>
      </c>
    </row>
    <row r="6" ht="33.75" customHeight="1" spans="1:7">
      <c r="A6" s="154"/>
      <c r="B6" s="147" t="s">
        <v>1051</v>
      </c>
      <c r="C6" s="155">
        <v>8</v>
      </c>
      <c r="D6" s="155">
        <v>8</v>
      </c>
      <c r="E6" s="156">
        <v>0</v>
      </c>
      <c r="F6" s="157">
        <v>0</v>
      </c>
      <c r="G6" s="156">
        <v>0</v>
      </c>
    </row>
    <row r="7" s="137" customFormat="1" ht="36" customHeight="1" spans="1:7">
      <c r="A7" s="158">
        <v>20707</v>
      </c>
      <c r="B7" s="159" t="s">
        <v>1271</v>
      </c>
      <c r="C7" s="160"/>
      <c r="D7" s="160"/>
      <c r="E7" s="161"/>
      <c r="F7" s="161"/>
      <c r="G7" s="161"/>
    </row>
    <row r="8" s="138" customFormat="1" ht="36" customHeight="1" spans="1:7">
      <c r="A8" s="158">
        <v>20709</v>
      </c>
      <c r="B8" s="162" t="s">
        <v>1461</v>
      </c>
      <c r="C8" s="160"/>
      <c r="D8" s="160"/>
      <c r="E8" s="161"/>
      <c r="F8" s="161"/>
      <c r="G8" s="161"/>
    </row>
    <row r="9" s="138" customFormat="1" ht="36" customHeight="1" spans="1:7">
      <c r="A9" s="158">
        <v>20822</v>
      </c>
      <c r="B9" s="163" t="s">
        <v>1462</v>
      </c>
      <c r="C9" s="160">
        <v>3</v>
      </c>
      <c r="D9" s="160">
        <v>3</v>
      </c>
      <c r="E9" s="161"/>
      <c r="F9" s="161"/>
      <c r="G9" s="161"/>
    </row>
    <row r="10" s="138" customFormat="1" ht="36" customHeight="1" spans="1:7">
      <c r="A10" s="158">
        <v>20823</v>
      </c>
      <c r="B10" s="162" t="s">
        <v>1307</v>
      </c>
      <c r="C10" s="160"/>
      <c r="D10" s="160"/>
      <c r="E10" s="161"/>
      <c r="F10" s="161"/>
      <c r="G10" s="161"/>
    </row>
    <row r="11" s="138" customFormat="1" ht="36" customHeight="1" spans="1:7">
      <c r="A11" s="158">
        <v>21208</v>
      </c>
      <c r="B11" s="163" t="s">
        <v>1463</v>
      </c>
      <c r="C11" s="160"/>
      <c r="D11" s="160"/>
      <c r="E11" s="161"/>
      <c r="F11" s="161"/>
      <c r="G11" s="161"/>
    </row>
    <row r="12" s="138" customFormat="1" ht="36" customHeight="1" spans="1:7">
      <c r="A12" s="158">
        <v>21210</v>
      </c>
      <c r="B12" s="163" t="s">
        <v>1464</v>
      </c>
      <c r="C12" s="160"/>
      <c r="D12" s="160"/>
      <c r="E12" s="161"/>
      <c r="F12" s="161"/>
      <c r="G12" s="161"/>
    </row>
    <row r="13" s="138" customFormat="1" ht="36" customHeight="1" spans="1:7">
      <c r="A13" s="158">
        <v>21211</v>
      </c>
      <c r="B13" s="159" t="s">
        <v>1350</v>
      </c>
      <c r="C13" s="160"/>
      <c r="D13" s="160"/>
      <c r="E13" s="161"/>
      <c r="F13" s="161"/>
      <c r="G13" s="161"/>
    </row>
    <row r="14" s="138" customFormat="1" ht="36" customHeight="1" spans="1:7">
      <c r="A14" s="158">
        <v>21213</v>
      </c>
      <c r="B14" s="159" t="s">
        <v>1352</v>
      </c>
      <c r="C14" s="160"/>
      <c r="D14" s="160"/>
      <c r="E14" s="161"/>
      <c r="F14" s="161"/>
      <c r="G14" s="161"/>
    </row>
    <row r="15" s="138" customFormat="1" ht="36" customHeight="1" spans="1:7">
      <c r="A15" s="158">
        <v>21214</v>
      </c>
      <c r="B15" s="159" t="s">
        <v>1364</v>
      </c>
      <c r="C15" s="160"/>
      <c r="D15" s="160"/>
      <c r="E15" s="161"/>
      <c r="F15" s="161"/>
      <c r="G15" s="161"/>
    </row>
    <row r="16" s="138" customFormat="1" ht="36" customHeight="1" spans="1:7">
      <c r="A16" s="158">
        <v>21215</v>
      </c>
      <c r="B16" s="159" t="s">
        <v>1372</v>
      </c>
      <c r="C16" s="160"/>
      <c r="D16" s="160"/>
      <c r="E16" s="161"/>
      <c r="F16" s="161"/>
      <c r="G16" s="161"/>
    </row>
    <row r="17" s="138" customFormat="1" ht="36" customHeight="1" spans="1:7">
      <c r="A17" s="158">
        <v>21216</v>
      </c>
      <c r="B17" s="159" t="s">
        <v>1378</v>
      </c>
      <c r="C17" s="160"/>
      <c r="D17" s="160"/>
      <c r="E17" s="161"/>
      <c r="F17" s="161"/>
      <c r="G17" s="161"/>
    </row>
    <row r="18" s="138" customFormat="1" ht="36" customHeight="1" spans="1:7">
      <c r="A18" s="158">
        <v>21366</v>
      </c>
      <c r="B18" s="162" t="s">
        <v>1465</v>
      </c>
      <c r="C18" s="160"/>
      <c r="D18" s="160"/>
      <c r="E18" s="161"/>
      <c r="F18" s="161"/>
      <c r="G18" s="161"/>
    </row>
    <row r="19" s="138" customFormat="1" ht="36" customHeight="1" spans="1:7">
      <c r="A19" s="158">
        <v>21462</v>
      </c>
      <c r="B19" s="162" t="s">
        <v>1384</v>
      </c>
      <c r="C19" s="160"/>
      <c r="D19" s="160"/>
      <c r="E19" s="161"/>
      <c r="F19" s="161"/>
      <c r="G19" s="161"/>
    </row>
    <row r="20" s="137" customFormat="1" ht="36" customHeight="1" spans="1:7">
      <c r="A20" s="158">
        <v>22904</v>
      </c>
      <c r="B20" s="162" t="s">
        <v>1394</v>
      </c>
      <c r="C20" s="160"/>
      <c r="D20" s="160"/>
      <c r="E20" s="161"/>
      <c r="F20" s="161"/>
      <c r="G20" s="161"/>
    </row>
    <row r="21" ht="36" customHeight="1" spans="1:7">
      <c r="A21" s="164">
        <v>22908</v>
      </c>
      <c r="B21" s="162" t="s">
        <v>1402</v>
      </c>
      <c r="C21" s="160"/>
      <c r="D21" s="160"/>
      <c r="E21" s="161"/>
      <c r="F21" s="161"/>
      <c r="G21" s="161"/>
    </row>
    <row r="22" ht="36" customHeight="1" spans="1:7">
      <c r="A22" s="158">
        <v>22960</v>
      </c>
      <c r="B22" s="163" t="s">
        <v>1420</v>
      </c>
      <c r="C22" s="160">
        <v>5</v>
      </c>
      <c r="D22" s="160">
        <v>5</v>
      </c>
      <c r="E22" s="161"/>
      <c r="F22" s="161"/>
      <c r="G22" s="161"/>
    </row>
    <row r="23" ht="36" customHeight="1"/>
  </sheetData>
  <mergeCells count="5">
    <mergeCell ref="B2:G2"/>
    <mergeCell ref="D4:G4"/>
    <mergeCell ref="A4:A6"/>
    <mergeCell ref="B4:B5"/>
    <mergeCell ref="C4:C5"/>
  </mergeCells>
  <pageMargins left="0.707638888888889" right="0.707638888888889" top="0.747916666666667" bottom="0.747916666666667" header="0.313888888888889" footer="0.313888888888889"/>
  <pageSetup paperSize="9" scale="86" fitToHeight="104" orientation="landscape"/>
  <headerFooter>
    <oddFooter>&amp;C第&amp;P页/共&amp;N页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7"/>
  <sheetViews>
    <sheetView workbookViewId="0">
      <selection activeCell="A2" sqref="A2:B2"/>
    </sheetView>
  </sheetViews>
  <sheetFormatPr defaultColWidth="13.375" defaultRowHeight="32.25" customHeight="1" outlineLevelCol="1"/>
  <cols>
    <col min="1" max="1" width="50.75" style="125" customWidth="1"/>
    <col min="2" max="2" width="22.5" style="125" customWidth="1"/>
    <col min="3" max="251" width="13.375" style="125"/>
    <col min="252" max="252" width="29.5" style="125" customWidth="1"/>
    <col min="253" max="253" width="12" style="125" customWidth="1"/>
    <col min="254" max="254" width="10.375" style="125" customWidth="1"/>
    <col min="255" max="256" width="12" style="125" customWidth="1"/>
    <col min="257" max="257" width="10.25" style="125" customWidth="1"/>
    <col min="258" max="258" width="13.5" style="125" customWidth="1"/>
    <col min="259" max="507" width="13.375" style="125"/>
    <col min="508" max="508" width="29.5" style="125" customWidth="1"/>
    <col min="509" max="509" width="12" style="125" customWidth="1"/>
    <col min="510" max="510" width="10.375" style="125" customWidth="1"/>
    <col min="511" max="512" width="12" style="125" customWidth="1"/>
    <col min="513" max="513" width="10.25" style="125" customWidth="1"/>
    <col min="514" max="514" width="13.5" style="125" customWidth="1"/>
    <col min="515" max="763" width="13.375" style="125"/>
    <col min="764" max="764" width="29.5" style="125" customWidth="1"/>
    <col min="765" max="765" width="12" style="125" customWidth="1"/>
    <col min="766" max="766" width="10.375" style="125" customWidth="1"/>
    <col min="767" max="768" width="12" style="125" customWidth="1"/>
    <col min="769" max="769" width="10.25" style="125" customWidth="1"/>
    <col min="770" max="770" width="13.5" style="125" customWidth="1"/>
    <col min="771" max="1019" width="13.375" style="125"/>
    <col min="1020" max="1020" width="29.5" style="125" customWidth="1"/>
    <col min="1021" max="1021" width="12" style="125" customWidth="1"/>
    <col min="1022" max="1022" width="10.375" style="125" customWidth="1"/>
    <col min="1023" max="1024" width="12" style="125" customWidth="1"/>
    <col min="1025" max="1025" width="10.25" style="125" customWidth="1"/>
    <col min="1026" max="1026" width="13.5" style="125" customWidth="1"/>
    <col min="1027" max="1275" width="13.375" style="125"/>
    <col min="1276" max="1276" width="29.5" style="125" customWidth="1"/>
    <col min="1277" max="1277" width="12" style="125" customWidth="1"/>
    <col min="1278" max="1278" width="10.375" style="125" customWidth="1"/>
    <col min="1279" max="1280" width="12" style="125" customWidth="1"/>
    <col min="1281" max="1281" width="10.25" style="125" customWidth="1"/>
    <col min="1282" max="1282" width="13.5" style="125" customWidth="1"/>
    <col min="1283" max="1531" width="13.375" style="125"/>
    <col min="1532" max="1532" width="29.5" style="125" customWidth="1"/>
    <col min="1533" max="1533" width="12" style="125" customWidth="1"/>
    <col min="1534" max="1534" width="10.375" style="125" customWidth="1"/>
    <col min="1535" max="1536" width="12" style="125" customWidth="1"/>
    <col min="1537" max="1537" width="10.25" style="125" customWidth="1"/>
    <col min="1538" max="1538" width="13.5" style="125" customWidth="1"/>
    <col min="1539" max="1787" width="13.375" style="125"/>
    <col min="1788" max="1788" width="29.5" style="125" customWidth="1"/>
    <col min="1789" max="1789" width="12" style="125" customWidth="1"/>
    <col min="1790" max="1790" width="10.375" style="125" customWidth="1"/>
    <col min="1791" max="1792" width="12" style="125" customWidth="1"/>
    <col min="1793" max="1793" width="10.25" style="125" customWidth="1"/>
    <col min="1794" max="1794" width="13.5" style="125" customWidth="1"/>
    <col min="1795" max="2043" width="13.375" style="125"/>
    <col min="2044" max="2044" width="29.5" style="125" customWidth="1"/>
    <col min="2045" max="2045" width="12" style="125" customWidth="1"/>
    <col min="2046" max="2046" width="10.375" style="125" customWidth="1"/>
    <col min="2047" max="2048" width="12" style="125" customWidth="1"/>
    <col min="2049" max="2049" width="10.25" style="125" customWidth="1"/>
    <col min="2050" max="2050" width="13.5" style="125" customWidth="1"/>
    <col min="2051" max="2299" width="13.375" style="125"/>
    <col min="2300" max="2300" width="29.5" style="125" customWidth="1"/>
    <col min="2301" max="2301" width="12" style="125" customWidth="1"/>
    <col min="2302" max="2302" width="10.375" style="125" customWidth="1"/>
    <col min="2303" max="2304" width="12" style="125" customWidth="1"/>
    <col min="2305" max="2305" width="10.25" style="125" customWidth="1"/>
    <col min="2306" max="2306" width="13.5" style="125" customWidth="1"/>
    <col min="2307" max="2555" width="13.375" style="125"/>
    <col min="2556" max="2556" width="29.5" style="125" customWidth="1"/>
    <col min="2557" max="2557" width="12" style="125" customWidth="1"/>
    <col min="2558" max="2558" width="10.375" style="125" customWidth="1"/>
    <col min="2559" max="2560" width="12" style="125" customWidth="1"/>
    <col min="2561" max="2561" width="10.25" style="125" customWidth="1"/>
    <col min="2562" max="2562" width="13.5" style="125" customWidth="1"/>
    <col min="2563" max="2811" width="13.375" style="125"/>
    <col min="2812" max="2812" width="29.5" style="125" customWidth="1"/>
    <col min="2813" max="2813" width="12" style="125" customWidth="1"/>
    <col min="2814" max="2814" width="10.375" style="125" customWidth="1"/>
    <col min="2815" max="2816" width="12" style="125" customWidth="1"/>
    <col min="2817" max="2817" width="10.25" style="125" customWidth="1"/>
    <col min="2818" max="2818" width="13.5" style="125" customWidth="1"/>
    <col min="2819" max="3067" width="13.375" style="125"/>
    <col min="3068" max="3068" width="29.5" style="125" customWidth="1"/>
    <col min="3069" max="3069" width="12" style="125" customWidth="1"/>
    <col min="3070" max="3070" width="10.375" style="125" customWidth="1"/>
    <col min="3071" max="3072" width="12" style="125" customWidth="1"/>
    <col min="3073" max="3073" width="10.25" style="125" customWidth="1"/>
    <col min="3074" max="3074" width="13.5" style="125" customWidth="1"/>
    <col min="3075" max="3323" width="13.375" style="125"/>
    <col min="3324" max="3324" width="29.5" style="125" customWidth="1"/>
    <col min="3325" max="3325" width="12" style="125" customWidth="1"/>
    <col min="3326" max="3326" width="10.375" style="125" customWidth="1"/>
    <col min="3327" max="3328" width="12" style="125" customWidth="1"/>
    <col min="3329" max="3329" width="10.25" style="125" customWidth="1"/>
    <col min="3330" max="3330" width="13.5" style="125" customWidth="1"/>
    <col min="3331" max="3579" width="13.375" style="125"/>
    <col min="3580" max="3580" width="29.5" style="125" customWidth="1"/>
    <col min="3581" max="3581" width="12" style="125" customWidth="1"/>
    <col min="3582" max="3582" width="10.375" style="125" customWidth="1"/>
    <col min="3583" max="3584" width="12" style="125" customWidth="1"/>
    <col min="3585" max="3585" width="10.25" style="125" customWidth="1"/>
    <col min="3586" max="3586" width="13.5" style="125" customWidth="1"/>
    <col min="3587" max="3835" width="13.375" style="125"/>
    <col min="3836" max="3836" width="29.5" style="125" customWidth="1"/>
    <col min="3837" max="3837" width="12" style="125" customWidth="1"/>
    <col min="3838" max="3838" width="10.375" style="125" customWidth="1"/>
    <col min="3839" max="3840" width="12" style="125" customWidth="1"/>
    <col min="3841" max="3841" width="10.25" style="125" customWidth="1"/>
    <col min="3842" max="3842" width="13.5" style="125" customWidth="1"/>
    <col min="3843" max="4091" width="13.375" style="125"/>
    <col min="4092" max="4092" width="29.5" style="125" customWidth="1"/>
    <col min="4093" max="4093" width="12" style="125" customWidth="1"/>
    <col min="4094" max="4094" width="10.375" style="125" customWidth="1"/>
    <col min="4095" max="4096" width="12" style="125" customWidth="1"/>
    <col min="4097" max="4097" width="10.25" style="125" customWidth="1"/>
    <col min="4098" max="4098" width="13.5" style="125" customWidth="1"/>
    <col min="4099" max="4347" width="13.375" style="125"/>
    <col min="4348" max="4348" width="29.5" style="125" customWidth="1"/>
    <col min="4349" max="4349" width="12" style="125" customWidth="1"/>
    <col min="4350" max="4350" width="10.375" style="125" customWidth="1"/>
    <col min="4351" max="4352" width="12" style="125" customWidth="1"/>
    <col min="4353" max="4353" width="10.25" style="125" customWidth="1"/>
    <col min="4354" max="4354" width="13.5" style="125" customWidth="1"/>
    <col min="4355" max="4603" width="13.375" style="125"/>
    <col min="4604" max="4604" width="29.5" style="125" customWidth="1"/>
    <col min="4605" max="4605" width="12" style="125" customWidth="1"/>
    <col min="4606" max="4606" width="10.375" style="125" customWidth="1"/>
    <col min="4607" max="4608" width="12" style="125" customWidth="1"/>
    <col min="4609" max="4609" width="10.25" style="125" customWidth="1"/>
    <col min="4610" max="4610" width="13.5" style="125" customWidth="1"/>
    <col min="4611" max="4859" width="13.375" style="125"/>
    <col min="4860" max="4860" width="29.5" style="125" customWidth="1"/>
    <col min="4861" max="4861" width="12" style="125" customWidth="1"/>
    <col min="4862" max="4862" width="10.375" style="125" customWidth="1"/>
    <col min="4863" max="4864" width="12" style="125" customWidth="1"/>
    <col min="4865" max="4865" width="10.25" style="125" customWidth="1"/>
    <col min="4866" max="4866" width="13.5" style="125" customWidth="1"/>
    <col min="4867" max="5115" width="13.375" style="125"/>
    <col min="5116" max="5116" width="29.5" style="125" customWidth="1"/>
    <col min="5117" max="5117" width="12" style="125" customWidth="1"/>
    <col min="5118" max="5118" width="10.375" style="125" customWidth="1"/>
    <col min="5119" max="5120" width="12" style="125" customWidth="1"/>
    <col min="5121" max="5121" width="10.25" style="125" customWidth="1"/>
    <col min="5122" max="5122" width="13.5" style="125" customWidth="1"/>
    <col min="5123" max="5371" width="13.375" style="125"/>
    <col min="5372" max="5372" width="29.5" style="125" customWidth="1"/>
    <col min="5373" max="5373" width="12" style="125" customWidth="1"/>
    <col min="5374" max="5374" width="10.375" style="125" customWidth="1"/>
    <col min="5375" max="5376" width="12" style="125" customWidth="1"/>
    <col min="5377" max="5377" width="10.25" style="125" customWidth="1"/>
    <col min="5378" max="5378" width="13.5" style="125" customWidth="1"/>
    <col min="5379" max="5627" width="13.375" style="125"/>
    <col min="5628" max="5628" width="29.5" style="125" customWidth="1"/>
    <col min="5629" max="5629" width="12" style="125" customWidth="1"/>
    <col min="5630" max="5630" width="10.375" style="125" customWidth="1"/>
    <col min="5631" max="5632" width="12" style="125" customWidth="1"/>
    <col min="5633" max="5633" width="10.25" style="125" customWidth="1"/>
    <col min="5634" max="5634" width="13.5" style="125" customWidth="1"/>
    <col min="5635" max="5883" width="13.375" style="125"/>
    <col min="5884" max="5884" width="29.5" style="125" customWidth="1"/>
    <col min="5885" max="5885" width="12" style="125" customWidth="1"/>
    <col min="5886" max="5886" width="10.375" style="125" customWidth="1"/>
    <col min="5887" max="5888" width="12" style="125" customWidth="1"/>
    <col min="5889" max="5889" width="10.25" style="125" customWidth="1"/>
    <col min="5890" max="5890" width="13.5" style="125" customWidth="1"/>
    <col min="5891" max="6139" width="13.375" style="125"/>
    <col min="6140" max="6140" width="29.5" style="125" customWidth="1"/>
    <col min="6141" max="6141" width="12" style="125" customWidth="1"/>
    <col min="6142" max="6142" width="10.375" style="125" customWidth="1"/>
    <col min="6143" max="6144" width="12" style="125" customWidth="1"/>
    <col min="6145" max="6145" width="10.25" style="125" customWidth="1"/>
    <col min="6146" max="6146" width="13.5" style="125" customWidth="1"/>
    <col min="6147" max="6395" width="13.375" style="125"/>
    <col min="6396" max="6396" width="29.5" style="125" customWidth="1"/>
    <col min="6397" max="6397" width="12" style="125" customWidth="1"/>
    <col min="6398" max="6398" width="10.375" style="125" customWidth="1"/>
    <col min="6399" max="6400" width="12" style="125" customWidth="1"/>
    <col min="6401" max="6401" width="10.25" style="125" customWidth="1"/>
    <col min="6402" max="6402" width="13.5" style="125" customWidth="1"/>
    <col min="6403" max="6651" width="13.375" style="125"/>
    <col min="6652" max="6652" width="29.5" style="125" customWidth="1"/>
    <col min="6653" max="6653" width="12" style="125" customWidth="1"/>
    <col min="6654" max="6654" width="10.375" style="125" customWidth="1"/>
    <col min="6655" max="6656" width="12" style="125" customWidth="1"/>
    <col min="6657" max="6657" width="10.25" style="125" customWidth="1"/>
    <col min="6658" max="6658" width="13.5" style="125" customWidth="1"/>
    <col min="6659" max="6907" width="13.375" style="125"/>
    <col min="6908" max="6908" width="29.5" style="125" customWidth="1"/>
    <col min="6909" max="6909" width="12" style="125" customWidth="1"/>
    <col min="6910" max="6910" width="10.375" style="125" customWidth="1"/>
    <col min="6911" max="6912" width="12" style="125" customWidth="1"/>
    <col min="6913" max="6913" width="10.25" style="125" customWidth="1"/>
    <col min="6914" max="6914" width="13.5" style="125" customWidth="1"/>
    <col min="6915" max="7163" width="13.375" style="125"/>
    <col min="7164" max="7164" width="29.5" style="125" customWidth="1"/>
    <col min="7165" max="7165" width="12" style="125" customWidth="1"/>
    <col min="7166" max="7166" width="10.375" style="125" customWidth="1"/>
    <col min="7167" max="7168" width="12" style="125" customWidth="1"/>
    <col min="7169" max="7169" width="10.25" style="125" customWidth="1"/>
    <col min="7170" max="7170" width="13.5" style="125" customWidth="1"/>
    <col min="7171" max="7419" width="13.375" style="125"/>
    <col min="7420" max="7420" width="29.5" style="125" customWidth="1"/>
    <col min="7421" max="7421" width="12" style="125" customWidth="1"/>
    <col min="7422" max="7422" width="10.375" style="125" customWidth="1"/>
    <col min="7423" max="7424" width="12" style="125" customWidth="1"/>
    <col min="7425" max="7425" width="10.25" style="125" customWidth="1"/>
    <col min="7426" max="7426" width="13.5" style="125" customWidth="1"/>
    <col min="7427" max="7675" width="13.375" style="125"/>
    <col min="7676" max="7676" width="29.5" style="125" customWidth="1"/>
    <col min="7677" max="7677" width="12" style="125" customWidth="1"/>
    <col min="7678" max="7678" width="10.375" style="125" customWidth="1"/>
    <col min="7679" max="7680" width="12" style="125" customWidth="1"/>
    <col min="7681" max="7681" width="10.25" style="125" customWidth="1"/>
    <col min="7682" max="7682" width="13.5" style="125" customWidth="1"/>
    <col min="7683" max="7931" width="13.375" style="125"/>
    <col min="7932" max="7932" width="29.5" style="125" customWidth="1"/>
    <col min="7933" max="7933" width="12" style="125" customWidth="1"/>
    <col min="7934" max="7934" width="10.375" style="125" customWidth="1"/>
    <col min="7935" max="7936" width="12" style="125" customWidth="1"/>
    <col min="7937" max="7937" width="10.25" style="125" customWidth="1"/>
    <col min="7938" max="7938" width="13.5" style="125" customWidth="1"/>
    <col min="7939" max="8187" width="13.375" style="125"/>
    <col min="8188" max="8188" width="29.5" style="125" customWidth="1"/>
    <col min="8189" max="8189" width="12" style="125" customWidth="1"/>
    <col min="8190" max="8190" width="10.375" style="125" customWidth="1"/>
    <col min="8191" max="8192" width="12" style="125" customWidth="1"/>
    <col min="8193" max="8193" width="10.25" style="125" customWidth="1"/>
    <col min="8194" max="8194" width="13.5" style="125" customWidth="1"/>
    <col min="8195" max="8443" width="13.375" style="125"/>
    <col min="8444" max="8444" width="29.5" style="125" customWidth="1"/>
    <col min="8445" max="8445" width="12" style="125" customWidth="1"/>
    <col min="8446" max="8446" width="10.375" style="125" customWidth="1"/>
    <col min="8447" max="8448" width="12" style="125" customWidth="1"/>
    <col min="8449" max="8449" width="10.25" style="125" customWidth="1"/>
    <col min="8450" max="8450" width="13.5" style="125" customWidth="1"/>
    <col min="8451" max="8699" width="13.375" style="125"/>
    <col min="8700" max="8700" width="29.5" style="125" customWidth="1"/>
    <col min="8701" max="8701" width="12" style="125" customWidth="1"/>
    <col min="8702" max="8702" width="10.375" style="125" customWidth="1"/>
    <col min="8703" max="8704" width="12" style="125" customWidth="1"/>
    <col min="8705" max="8705" width="10.25" style="125" customWidth="1"/>
    <col min="8706" max="8706" width="13.5" style="125" customWidth="1"/>
    <col min="8707" max="8955" width="13.375" style="125"/>
    <col min="8956" max="8956" width="29.5" style="125" customWidth="1"/>
    <col min="8957" max="8957" width="12" style="125" customWidth="1"/>
    <col min="8958" max="8958" width="10.375" style="125" customWidth="1"/>
    <col min="8959" max="8960" width="12" style="125" customWidth="1"/>
    <col min="8961" max="8961" width="10.25" style="125" customWidth="1"/>
    <col min="8962" max="8962" width="13.5" style="125" customWidth="1"/>
    <col min="8963" max="9211" width="13.375" style="125"/>
    <col min="9212" max="9212" width="29.5" style="125" customWidth="1"/>
    <col min="9213" max="9213" width="12" style="125" customWidth="1"/>
    <col min="9214" max="9214" width="10.375" style="125" customWidth="1"/>
    <col min="9215" max="9216" width="12" style="125" customWidth="1"/>
    <col min="9217" max="9217" width="10.25" style="125" customWidth="1"/>
    <col min="9218" max="9218" width="13.5" style="125" customWidth="1"/>
    <col min="9219" max="9467" width="13.375" style="125"/>
    <col min="9468" max="9468" width="29.5" style="125" customWidth="1"/>
    <col min="9469" max="9469" width="12" style="125" customWidth="1"/>
    <col min="9470" max="9470" width="10.375" style="125" customWidth="1"/>
    <col min="9471" max="9472" width="12" style="125" customWidth="1"/>
    <col min="9473" max="9473" width="10.25" style="125" customWidth="1"/>
    <col min="9474" max="9474" width="13.5" style="125" customWidth="1"/>
    <col min="9475" max="9723" width="13.375" style="125"/>
    <col min="9724" max="9724" width="29.5" style="125" customWidth="1"/>
    <col min="9725" max="9725" width="12" style="125" customWidth="1"/>
    <col min="9726" max="9726" width="10.375" style="125" customWidth="1"/>
    <col min="9727" max="9728" width="12" style="125" customWidth="1"/>
    <col min="9729" max="9729" width="10.25" style="125" customWidth="1"/>
    <col min="9730" max="9730" width="13.5" style="125" customWidth="1"/>
    <col min="9731" max="9979" width="13.375" style="125"/>
    <col min="9980" max="9980" width="29.5" style="125" customWidth="1"/>
    <col min="9981" max="9981" width="12" style="125" customWidth="1"/>
    <col min="9982" max="9982" width="10.375" style="125" customWidth="1"/>
    <col min="9983" max="9984" width="12" style="125" customWidth="1"/>
    <col min="9985" max="9985" width="10.25" style="125" customWidth="1"/>
    <col min="9986" max="9986" width="13.5" style="125" customWidth="1"/>
    <col min="9987" max="10235" width="13.375" style="125"/>
    <col min="10236" max="10236" width="29.5" style="125" customWidth="1"/>
    <col min="10237" max="10237" width="12" style="125" customWidth="1"/>
    <col min="10238" max="10238" width="10.375" style="125" customWidth="1"/>
    <col min="10239" max="10240" width="12" style="125" customWidth="1"/>
    <col min="10241" max="10241" width="10.25" style="125" customWidth="1"/>
    <col min="10242" max="10242" width="13.5" style="125" customWidth="1"/>
    <col min="10243" max="10491" width="13.375" style="125"/>
    <col min="10492" max="10492" width="29.5" style="125" customWidth="1"/>
    <col min="10493" max="10493" width="12" style="125" customWidth="1"/>
    <col min="10494" max="10494" width="10.375" style="125" customWidth="1"/>
    <col min="10495" max="10496" width="12" style="125" customWidth="1"/>
    <col min="10497" max="10497" width="10.25" style="125" customWidth="1"/>
    <col min="10498" max="10498" width="13.5" style="125" customWidth="1"/>
    <col min="10499" max="10747" width="13.375" style="125"/>
    <col min="10748" max="10748" width="29.5" style="125" customWidth="1"/>
    <col min="10749" max="10749" width="12" style="125" customWidth="1"/>
    <col min="10750" max="10750" width="10.375" style="125" customWidth="1"/>
    <col min="10751" max="10752" width="12" style="125" customWidth="1"/>
    <col min="10753" max="10753" width="10.25" style="125" customWidth="1"/>
    <col min="10754" max="10754" width="13.5" style="125" customWidth="1"/>
    <col min="10755" max="11003" width="13.375" style="125"/>
    <col min="11004" max="11004" width="29.5" style="125" customWidth="1"/>
    <col min="11005" max="11005" width="12" style="125" customWidth="1"/>
    <col min="11006" max="11006" width="10.375" style="125" customWidth="1"/>
    <col min="11007" max="11008" width="12" style="125" customWidth="1"/>
    <col min="11009" max="11009" width="10.25" style="125" customWidth="1"/>
    <col min="11010" max="11010" width="13.5" style="125" customWidth="1"/>
    <col min="11011" max="11259" width="13.375" style="125"/>
    <col min="11260" max="11260" width="29.5" style="125" customWidth="1"/>
    <col min="11261" max="11261" width="12" style="125" customWidth="1"/>
    <col min="11262" max="11262" width="10.375" style="125" customWidth="1"/>
    <col min="11263" max="11264" width="12" style="125" customWidth="1"/>
    <col min="11265" max="11265" width="10.25" style="125" customWidth="1"/>
    <col min="11266" max="11266" width="13.5" style="125" customWidth="1"/>
    <col min="11267" max="11515" width="13.375" style="125"/>
    <col min="11516" max="11516" width="29.5" style="125" customWidth="1"/>
    <col min="11517" max="11517" width="12" style="125" customWidth="1"/>
    <col min="11518" max="11518" width="10.375" style="125" customWidth="1"/>
    <col min="11519" max="11520" width="12" style="125" customWidth="1"/>
    <col min="11521" max="11521" width="10.25" style="125" customWidth="1"/>
    <col min="11522" max="11522" width="13.5" style="125" customWidth="1"/>
    <col min="11523" max="11771" width="13.375" style="125"/>
    <col min="11772" max="11772" width="29.5" style="125" customWidth="1"/>
    <col min="11773" max="11773" width="12" style="125" customWidth="1"/>
    <col min="11774" max="11774" width="10.375" style="125" customWidth="1"/>
    <col min="11775" max="11776" width="12" style="125" customWidth="1"/>
    <col min="11777" max="11777" width="10.25" style="125" customWidth="1"/>
    <col min="11778" max="11778" width="13.5" style="125" customWidth="1"/>
    <col min="11779" max="12027" width="13.375" style="125"/>
    <col min="12028" max="12028" width="29.5" style="125" customWidth="1"/>
    <col min="12029" max="12029" width="12" style="125" customWidth="1"/>
    <col min="12030" max="12030" width="10.375" style="125" customWidth="1"/>
    <col min="12031" max="12032" width="12" style="125" customWidth="1"/>
    <col min="12033" max="12033" width="10.25" style="125" customWidth="1"/>
    <col min="12034" max="12034" width="13.5" style="125" customWidth="1"/>
    <col min="12035" max="12283" width="13.375" style="125"/>
    <col min="12284" max="12284" width="29.5" style="125" customWidth="1"/>
    <col min="12285" max="12285" width="12" style="125" customWidth="1"/>
    <col min="12286" max="12286" width="10.375" style="125" customWidth="1"/>
    <col min="12287" max="12288" width="12" style="125" customWidth="1"/>
    <col min="12289" max="12289" width="10.25" style="125" customWidth="1"/>
    <col min="12290" max="12290" width="13.5" style="125" customWidth="1"/>
    <col min="12291" max="12539" width="13.375" style="125"/>
    <col min="12540" max="12540" width="29.5" style="125" customWidth="1"/>
    <col min="12541" max="12541" width="12" style="125" customWidth="1"/>
    <col min="12542" max="12542" width="10.375" style="125" customWidth="1"/>
    <col min="12543" max="12544" width="12" style="125" customWidth="1"/>
    <col min="12545" max="12545" width="10.25" style="125" customWidth="1"/>
    <col min="12546" max="12546" width="13.5" style="125" customWidth="1"/>
    <col min="12547" max="12795" width="13.375" style="125"/>
    <col min="12796" max="12796" width="29.5" style="125" customWidth="1"/>
    <col min="12797" max="12797" width="12" style="125" customWidth="1"/>
    <col min="12798" max="12798" width="10.375" style="125" customWidth="1"/>
    <col min="12799" max="12800" width="12" style="125" customWidth="1"/>
    <col min="12801" max="12801" width="10.25" style="125" customWidth="1"/>
    <col min="12802" max="12802" width="13.5" style="125" customWidth="1"/>
    <col min="12803" max="13051" width="13.375" style="125"/>
    <col min="13052" max="13052" width="29.5" style="125" customWidth="1"/>
    <col min="13053" max="13053" width="12" style="125" customWidth="1"/>
    <col min="13054" max="13054" width="10.375" style="125" customWidth="1"/>
    <col min="13055" max="13056" width="12" style="125" customWidth="1"/>
    <col min="13057" max="13057" width="10.25" style="125" customWidth="1"/>
    <col min="13058" max="13058" width="13.5" style="125" customWidth="1"/>
    <col min="13059" max="13307" width="13.375" style="125"/>
    <col min="13308" max="13308" width="29.5" style="125" customWidth="1"/>
    <col min="13309" max="13309" width="12" style="125" customWidth="1"/>
    <col min="13310" max="13310" width="10.375" style="125" customWidth="1"/>
    <col min="13311" max="13312" width="12" style="125" customWidth="1"/>
    <col min="13313" max="13313" width="10.25" style="125" customWidth="1"/>
    <col min="13314" max="13314" width="13.5" style="125" customWidth="1"/>
    <col min="13315" max="13563" width="13.375" style="125"/>
    <col min="13564" max="13564" width="29.5" style="125" customWidth="1"/>
    <col min="13565" max="13565" width="12" style="125" customWidth="1"/>
    <col min="13566" max="13566" width="10.375" style="125" customWidth="1"/>
    <col min="13567" max="13568" width="12" style="125" customWidth="1"/>
    <col min="13569" max="13569" width="10.25" style="125" customWidth="1"/>
    <col min="13570" max="13570" width="13.5" style="125" customWidth="1"/>
    <col min="13571" max="13819" width="13.375" style="125"/>
    <col min="13820" max="13820" width="29.5" style="125" customWidth="1"/>
    <col min="13821" max="13821" width="12" style="125" customWidth="1"/>
    <col min="13822" max="13822" width="10.375" style="125" customWidth="1"/>
    <col min="13823" max="13824" width="12" style="125" customWidth="1"/>
    <col min="13825" max="13825" width="10.25" style="125" customWidth="1"/>
    <col min="13826" max="13826" width="13.5" style="125" customWidth="1"/>
    <col min="13827" max="14075" width="13.375" style="125"/>
    <col min="14076" max="14076" width="29.5" style="125" customWidth="1"/>
    <col min="14077" max="14077" width="12" style="125" customWidth="1"/>
    <col min="14078" max="14078" width="10.375" style="125" customWidth="1"/>
    <col min="14079" max="14080" width="12" style="125" customWidth="1"/>
    <col min="14081" max="14081" width="10.25" style="125" customWidth="1"/>
    <col min="14082" max="14082" width="13.5" style="125" customWidth="1"/>
    <col min="14083" max="14331" width="13.375" style="125"/>
    <col min="14332" max="14332" width="29.5" style="125" customWidth="1"/>
    <col min="14333" max="14333" width="12" style="125" customWidth="1"/>
    <col min="14334" max="14334" width="10.375" style="125" customWidth="1"/>
    <col min="14335" max="14336" width="12" style="125" customWidth="1"/>
    <col min="14337" max="14337" width="10.25" style="125" customWidth="1"/>
    <col min="14338" max="14338" width="13.5" style="125" customWidth="1"/>
    <col min="14339" max="14587" width="13.375" style="125"/>
    <col min="14588" max="14588" width="29.5" style="125" customWidth="1"/>
    <col min="14589" max="14589" width="12" style="125" customWidth="1"/>
    <col min="14590" max="14590" width="10.375" style="125" customWidth="1"/>
    <col min="14591" max="14592" width="12" style="125" customWidth="1"/>
    <col min="14593" max="14593" width="10.25" style="125" customWidth="1"/>
    <col min="14594" max="14594" width="13.5" style="125" customWidth="1"/>
    <col min="14595" max="14843" width="13.375" style="125"/>
    <col min="14844" max="14844" width="29.5" style="125" customWidth="1"/>
    <col min="14845" max="14845" width="12" style="125" customWidth="1"/>
    <col min="14846" max="14846" width="10.375" style="125" customWidth="1"/>
    <col min="14847" max="14848" width="12" style="125" customWidth="1"/>
    <col min="14849" max="14849" width="10.25" style="125" customWidth="1"/>
    <col min="14850" max="14850" width="13.5" style="125" customWidth="1"/>
    <col min="14851" max="15099" width="13.375" style="125"/>
    <col min="15100" max="15100" width="29.5" style="125" customWidth="1"/>
    <col min="15101" max="15101" width="12" style="125" customWidth="1"/>
    <col min="15102" max="15102" width="10.375" style="125" customWidth="1"/>
    <col min="15103" max="15104" width="12" style="125" customWidth="1"/>
    <col min="15105" max="15105" width="10.25" style="125" customWidth="1"/>
    <col min="15106" max="15106" width="13.5" style="125" customWidth="1"/>
    <col min="15107" max="15355" width="13.375" style="125"/>
    <col min="15356" max="15356" width="29.5" style="125" customWidth="1"/>
    <col min="15357" max="15357" width="12" style="125" customWidth="1"/>
    <col min="15358" max="15358" width="10.375" style="125" customWidth="1"/>
    <col min="15359" max="15360" width="12" style="125" customWidth="1"/>
    <col min="15361" max="15361" width="10.25" style="125" customWidth="1"/>
    <col min="15362" max="15362" width="13.5" style="125" customWidth="1"/>
    <col min="15363" max="15611" width="13.375" style="125"/>
    <col min="15612" max="15612" width="29.5" style="125" customWidth="1"/>
    <col min="15613" max="15613" width="12" style="125" customWidth="1"/>
    <col min="15614" max="15614" width="10.375" style="125" customWidth="1"/>
    <col min="15615" max="15616" width="12" style="125" customWidth="1"/>
    <col min="15617" max="15617" width="10.25" style="125" customWidth="1"/>
    <col min="15618" max="15618" width="13.5" style="125" customWidth="1"/>
    <col min="15619" max="15867" width="13.375" style="125"/>
    <col min="15868" max="15868" width="29.5" style="125" customWidth="1"/>
    <col min="15869" max="15869" width="12" style="125" customWidth="1"/>
    <col min="15870" max="15870" width="10.375" style="125" customWidth="1"/>
    <col min="15871" max="15872" width="12" style="125" customWidth="1"/>
    <col min="15873" max="15873" width="10.25" style="125" customWidth="1"/>
    <col min="15874" max="15874" width="13.5" style="125" customWidth="1"/>
    <col min="15875" max="16123" width="13.375" style="125"/>
    <col min="16124" max="16124" width="29.5" style="125" customWidth="1"/>
    <col min="16125" max="16125" width="12" style="125" customWidth="1"/>
    <col min="16126" max="16126" width="10.375" style="125" customWidth="1"/>
    <col min="16127" max="16128" width="12" style="125" customWidth="1"/>
    <col min="16129" max="16129" width="10.25" style="125" customWidth="1"/>
    <col min="16130" max="16130" width="13.5" style="125" customWidth="1"/>
    <col min="16131" max="16384" width="13.375" style="125"/>
  </cols>
  <sheetData>
    <row r="1" customHeight="1" spans="1:2">
      <c r="A1" s="126" t="str">
        <f>目录!D23</f>
        <v>政府专项债务余额情况表</v>
      </c>
      <c r="B1" s="124"/>
    </row>
    <row r="2" s="122" customFormat="1" ht="36" customHeight="1" spans="1:2">
      <c r="A2" s="127" t="s">
        <v>1470</v>
      </c>
      <c r="B2" s="127"/>
    </row>
    <row r="3" ht="21.75" customHeight="1" spans="1:2">
      <c r="A3" s="128"/>
      <c r="B3" s="129" t="s">
        <v>29</v>
      </c>
    </row>
    <row r="4" s="123" customFormat="1" customHeight="1" spans="1:2">
      <c r="A4" s="130" t="s">
        <v>1164</v>
      </c>
      <c r="B4" s="130" t="s">
        <v>1208</v>
      </c>
    </row>
    <row r="5" s="123" customFormat="1" customHeight="1" spans="1:2">
      <c r="A5" s="131"/>
      <c r="B5" s="131"/>
    </row>
    <row r="6" s="123" customFormat="1" customHeight="1" spans="1:2">
      <c r="A6" s="132" t="s">
        <v>1471</v>
      </c>
      <c r="B6" s="133">
        <v>900</v>
      </c>
    </row>
    <row r="7" s="124" customFormat="1" ht="37.5" customHeight="1" spans="1:2">
      <c r="A7" s="132" t="s">
        <v>1472</v>
      </c>
      <c r="B7" s="133">
        <v>720</v>
      </c>
    </row>
    <row r="8" s="124" customFormat="1" customHeight="1" spans="1:2">
      <c r="A8" s="132" t="s">
        <v>1473</v>
      </c>
      <c r="B8" s="133">
        <v>900</v>
      </c>
    </row>
    <row r="9" s="124" customFormat="1" customHeight="1" spans="1:2">
      <c r="A9" s="132" t="s">
        <v>1474</v>
      </c>
      <c r="B9" s="133">
        <v>0</v>
      </c>
    </row>
    <row r="10" s="124" customFormat="1" customHeight="1" spans="1:2">
      <c r="A10" s="132" t="s">
        <v>1475</v>
      </c>
      <c r="B10" s="133">
        <v>0</v>
      </c>
    </row>
    <row r="11" s="124" customFormat="1" customHeight="1" spans="1:2">
      <c r="A11" s="132" t="s">
        <v>1476</v>
      </c>
      <c r="B11" s="133">
        <v>0</v>
      </c>
    </row>
    <row r="12" s="124" customFormat="1" customHeight="1" spans="1:2">
      <c r="A12" s="132" t="s">
        <v>1477</v>
      </c>
      <c r="B12" s="133">
        <v>0</v>
      </c>
    </row>
    <row r="13" s="124" customFormat="1" customHeight="1" spans="1:2">
      <c r="A13" s="132" t="s">
        <v>1478</v>
      </c>
      <c r="B13" s="133">
        <v>24</v>
      </c>
    </row>
    <row r="14" s="124" customFormat="1" ht="36.75" customHeight="1" spans="1:2">
      <c r="A14" s="132" t="s">
        <v>1479</v>
      </c>
      <c r="B14" s="133">
        <v>720</v>
      </c>
    </row>
    <row r="15" s="124" customFormat="1" customHeight="1" spans="1:2">
      <c r="A15" s="132" t="s">
        <v>1480</v>
      </c>
      <c r="B15" s="134">
        <v>294</v>
      </c>
    </row>
    <row r="16" s="124" customFormat="1" customHeight="1"/>
    <row r="17" s="124" customFormat="1" customHeight="1"/>
  </sheetData>
  <mergeCells count="3">
    <mergeCell ref="A2:B2"/>
    <mergeCell ref="A4:A5"/>
    <mergeCell ref="B4:B5"/>
  </mergeCells>
  <pageMargins left="0.707638888888889" right="0.707638888888889" top="0.747916666666667" bottom="0.747916666666667" header="0.313888888888889" footer="0.313888888888889"/>
  <pageSetup paperSize="9" scale="89" fitToHeight="104" orientation="portrait"/>
  <headerFooter>
    <oddFooter>&amp;C第&amp;P页/共&amp;N页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A2" sqref="A2:D2"/>
    </sheetView>
  </sheetViews>
  <sheetFormatPr defaultColWidth="8.75" defaultRowHeight="18" customHeight="1" outlineLevelCol="3"/>
  <cols>
    <col min="1" max="1" width="28.75" style="338" customWidth="1"/>
    <col min="2" max="2" width="13.125" style="338" customWidth="1"/>
    <col min="3" max="3" width="15.25" style="338" customWidth="1"/>
    <col min="4" max="4" width="26.875" style="338" customWidth="1"/>
    <col min="5" max="32" width="9" style="338" customWidth="1"/>
    <col min="33" max="256" width="8.75" style="338"/>
    <col min="257" max="257" width="56.75" style="338" customWidth="1"/>
    <col min="258" max="260" width="30.625" style="338" customWidth="1"/>
    <col min="261" max="288" width="9" style="338" customWidth="1"/>
    <col min="289" max="512" width="8.75" style="338"/>
    <col min="513" max="513" width="56.75" style="338" customWidth="1"/>
    <col min="514" max="516" width="30.625" style="338" customWidth="1"/>
    <col min="517" max="544" width="9" style="338" customWidth="1"/>
    <col min="545" max="768" width="8.75" style="338"/>
    <col min="769" max="769" width="56.75" style="338" customWidth="1"/>
    <col min="770" max="772" width="30.625" style="338" customWidth="1"/>
    <col min="773" max="800" width="9" style="338" customWidth="1"/>
    <col min="801" max="1024" width="8.75" style="338"/>
    <col min="1025" max="1025" width="56.75" style="338" customWidth="1"/>
    <col min="1026" max="1028" width="30.625" style="338" customWidth="1"/>
    <col min="1029" max="1056" width="9" style="338" customWidth="1"/>
    <col min="1057" max="1280" width="8.75" style="338"/>
    <col min="1281" max="1281" width="56.75" style="338" customWidth="1"/>
    <col min="1282" max="1284" width="30.625" style="338" customWidth="1"/>
    <col min="1285" max="1312" width="9" style="338" customWidth="1"/>
    <col min="1313" max="1536" width="8.75" style="338"/>
    <col min="1537" max="1537" width="56.75" style="338" customWidth="1"/>
    <col min="1538" max="1540" width="30.625" style="338" customWidth="1"/>
    <col min="1541" max="1568" width="9" style="338" customWidth="1"/>
    <col min="1569" max="1792" width="8.75" style="338"/>
    <col min="1793" max="1793" width="56.75" style="338" customWidth="1"/>
    <col min="1794" max="1796" width="30.625" style="338" customWidth="1"/>
    <col min="1797" max="1824" width="9" style="338" customWidth="1"/>
    <col min="1825" max="2048" width="8.75" style="338"/>
    <col min="2049" max="2049" width="56.75" style="338" customWidth="1"/>
    <col min="2050" max="2052" width="30.625" style="338" customWidth="1"/>
    <col min="2053" max="2080" width="9" style="338" customWidth="1"/>
    <col min="2081" max="2304" width="8.75" style="338"/>
    <col min="2305" max="2305" width="56.75" style="338" customWidth="1"/>
    <col min="2306" max="2308" width="30.625" style="338" customWidth="1"/>
    <col min="2309" max="2336" width="9" style="338" customWidth="1"/>
    <col min="2337" max="2560" width="8.75" style="338"/>
    <col min="2561" max="2561" width="56.75" style="338" customWidth="1"/>
    <col min="2562" max="2564" width="30.625" style="338" customWidth="1"/>
    <col min="2565" max="2592" width="9" style="338" customWidth="1"/>
    <col min="2593" max="2816" width="8.75" style="338"/>
    <col min="2817" max="2817" width="56.75" style="338" customWidth="1"/>
    <col min="2818" max="2820" width="30.625" style="338" customWidth="1"/>
    <col min="2821" max="2848" width="9" style="338" customWidth="1"/>
    <col min="2849" max="3072" width="8.75" style="338"/>
    <col min="3073" max="3073" width="56.75" style="338" customWidth="1"/>
    <col min="3074" max="3076" width="30.625" style="338" customWidth="1"/>
    <col min="3077" max="3104" width="9" style="338" customWidth="1"/>
    <col min="3105" max="3328" width="8.75" style="338"/>
    <col min="3329" max="3329" width="56.75" style="338" customWidth="1"/>
    <col min="3330" max="3332" width="30.625" style="338" customWidth="1"/>
    <col min="3333" max="3360" width="9" style="338" customWidth="1"/>
    <col min="3361" max="3584" width="8.75" style="338"/>
    <col min="3585" max="3585" width="56.75" style="338" customWidth="1"/>
    <col min="3586" max="3588" width="30.625" style="338" customWidth="1"/>
    <col min="3589" max="3616" width="9" style="338" customWidth="1"/>
    <col min="3617" max="3840" width="8.75" style="338"/>
    <col min="3841" max="3841" width="56.75" style="338" customWidth="1"/>
    <col min="3842" max="3844" width="30.625" style="338" customWidth="1"/>
    <col min="3845" max="3872" width="9" style="338" customWidth="1"/>
    <col min="3873" max="4096" width="8.75" style="338"/>
    <col min="4097" max="4097" width="56.75" style="338" customWidth="1"/>
    <col min="4098" max="4100" width="30.625" style="338" customWidth="1"/>
    <col min="4101" max="4128" width="9" style="338" customWidth="1"/>
    <col min="4129" max="4352" width="8.75" style="338"/>
    <col min="4353" max="4353" width="56.75" style="338" customWidth="1"/>
    <col min="4354" max="4356" width="30.625" style="338" customWidth="1"/>
    <col min="4357" max="4384" width="9" style="338" customWidth="1"/>
    <col min="4385" max="4608" width="8.75" style="338"/>
    <col min="4609" max="4609" width="56.75" style="338" customWidth="1"/>
    <col min="4610" max="4612" width="30.625" style="338" customWidth="1"/>
    <col min="4613" max="4640" width="9" style="338" customWidth="1"/>
    <col min="4641" max="4864" width="8.75" style="338"/>
    <col min="4865" max="4865" width="56.75" style="338" customWidth="1"/>
    <col min="4866" max="4868" width="30.625" style="338" customWidth="1"/>
    <col min="4869" max="4896" width="9" style="338" customWidth="1"/>
    <col min="4897" max="5120" width="8.75" style="338"/>
    <col min="5121" max="5121" width="56.75" style="338" customWidth="1"/>
    <col min="5122" max="5124" width="30.625" style="338" customWidth="1"/>
    <col min="5125" max="5152" width="9" style="338" customWidth="1"/>
    <col min="5153" max="5376" width="8.75" style="338"/>
    <col min="5377" max="5377" width="56.75" style="338" customWidth="1"/>
    <col min="5378" max="5380" width="30.625" style="338" customWidth="1"/>
    <col min="5381" max="5408" width="9" style="338" customWidth="1"/>
    <col min="5409" max="5632" width="8.75" style="338"/>
    <col min="5633" max="5633" width="56.75" style="338" customWidth="1"/>
    <col min="5634" max="5636" width="30.625" style="338" customWidth="1"/>
    <col min="5637" max="5664" width="9" style="338" customWidth="1"/>
    <col min="5665" max="5888" width="8.75" style="338"/>
    <col min="5889" max="5889" width="56.75" style="338" customWidth="1"/>
    <col min="5890" max="5892" width="30.625" style="338" customWidth="1"/>
    <col min="5893" max="5920" width="9" style="338" customWidth="1"/>
    <col min="5921" max="6144" width="8.75" style="338"/>
    <col min="6145" max="6145" width="56.75" style="338" customWidth="1"/>
    <col min="6146" max="6148" width="30.625" style="338" customWidth="1"/>
    <col min="6149" max="6176" width="9" style="338" customWidth="1"/>
    <col min="6177" max="6400" width="8.75" style="338"/>
    <col min="6401" max="6401" width="56.75" style="338" customWidth="1"/>
    <col min="6402" max="6404" width="30.625" style="338" customWidth="1"/>
    <col min="6405" max="6432" width="9" style="338" customWidth="1"/>
    <col min="6433" max="6656" width="8.75" style="338"/>
    <col min="6657" max="6657" width="56.75" style="338" customWidth="1"/>
    <col min="6658" max="6660" width="30.625" style="338" customWidth="1"/>
    <col min="6661" max="6688" width="9" style="338" customWidth="1"/>
    <col min="6689" max="6912" width="8.75" style="338"/>
    <col min="6913" max="6913" width="56.75" style="338" customWidth="1"/>
    <col min="6914" max="6916" width="30.625" style="338" customWidth="1"/>
    <col min="6917" max="6944" width="9" style="338" customWidth="1"/>
    <col min="6945" max="7168" width="8.75" style="338"/>
    <col min="7169" max="7169" width="56.75" style="338" customWidth="1"/>
    <col min="7170" max="7172" width="30.625" style="338" customWidth="1"/>
    <col min="7173" max="7200" width="9" style="338" customWidth="1"/>
    <col min="7201" max="7424" width="8.75" style="338"/>
    <col min="7425" max="7425" width="56.75" style="338" customWidth="1"/>
    <col min="7426" max="7428" width="30.625" style="338" customWidth="1"/>
    <col min="7429" max="7456" width="9" style="338" customWidth="1"/>
    <col min="7457" max="7680" width="8.75" style="338"/>
    <col min="7681" max="7681" width="56.75" style="338" customWidth="1"/>
    <col min="7682" max="7684" width="30.625" style="338" customWidth="1"/>
    <col min="7685" max="7712" width="9" style="338" customWidth="1"/>
    <col min="7713" max="7936" width="8.75" style="338"/>
    <col min="7937" max="7937" width="56.75" style="338" customWidth="1"/>
    <col min="7938" max="7940" width="30.625" style="338" customWidth="1"/>
    <col min="7941" max="7968" width="9" style="338" customWidth="1"/>
    <col min="7969" max="8192" width="8.75" style="338"/>
    <col min="8193" max="8193" width="56.75" style="338" customWidth="1"/>
    <col min="8194" max="8196" width="30.625" style="338" customWidth="1"/>
    <col min="8197" max="8224" width="9" style="338" customWidth="1"/>
    <col min="8225" max="8448" width="8.75" style="338"/>
    <col min="8449" max="8449" width="56.75" style="338" customWidth="1"/>
    <col min="8450" max="8452" width="30.625" style="338" customWidth="1"/>
    <col min="8453" max="8480" width="9" style="338" customWidth="1"/>
    <col min="8481" max="8704" width="8.75" style="338"/>
    <col min="8705" max="8705" width="56.75" style="338" customWidth="1"/>
    <col min="8706" max="8708" width="30.625" style="338" customWidth="1"/>
    <col min="8709" max="8736" width="9" style="338" customWidth="1"/>
    <col min="8737" max="8960" width="8.75" style="338"/>
    <col min="8961" max="8961" width="56.75" style="338" customWidth="1"/>
    <col min="8962" max="8964" width="30.625" style="338" customWidth="1"/>
    <col min="8965" max="8992" width="9" style="338" customWidth="1"/>
    <col min="8993" max="9216" width="8.75" style="338"/>
    <col min="9217" max="9217" width="56.75" style="338" customWidth="1"/>
    <col min="9218" max="9220" width="30.625" style="338" customWidth="1"/>
    <col min="9221" max="9248" width="9" style="338" customWidth="1"/>
    <col min="9249" max="9472" width="8.75" style="338"/>
    <col min="9473" max="9473" width="56.75" style="338" customWidth="1"/>
    <col min="9474" max="9476" width="30.625" style="338" customWidth="1"/>
    <col min="9477" max="9504" width="9" style="338" customWidth="1"/>
    <col min="9505" max="9728" width="8.75" style="338"/>
    <col min="9729" max="9729" width="56.75" style="338" customWidth="1"/>
    <col min="9730" max="9732" width="30.625" style="338" customWidth="1"/>
    <col min="9733" max="9760" width="9" style="338" customWidth="1"/>
    <col min="9761" max="9984" width="8.75" style="338"/>
    <col min="9985" max="9985" width="56.75" style="338" customWidth="1"/>
    <col min="9986" max="9988" width="30.625" style="338" customWidth="1"/>
    <col min="9989" max="10016" width="9" style="338" customWidth="1"/>
    <col min="10017" max="10240" width="8.75" style="338"/>
    <col min="10241" max="10241" width="56.75" style="338" customWidth="1"/>
    <col min="10242" max="10244" width="30.625" style="338" customWidth="1"/>
    <col min="10245" max="10272" width="9" style="338" customWidth="1"/>
    <col min="10273" max="10496" width="8.75" style="338"/>
    <col min="10497" max="10497" width="56.75" style="338" customWidth="1"/>
    <col min="10498" max="10500" width="30.625" style="338" customWidth="1"/>
    <col min="10501" max="10528" width="9" style="338" customWidth="1"/>
    <col min="10529" max="10752" width="8.75" style="338"/>
    <col min="10753" max="10753" width="56.75" style="338" customWidth="1"/>
    <col min="10754" max="10756" width="30.625" style="338" customWidth="1"/>
    <col min="10757" max="10784" width="9" style="338" customWidth="1"/>
    <col min="10785" max="11008" width="8.75" style="338"/>
    <col min="11009" max="11009" width="56.75" style="338" customWidth="1"/>
    <col min="11010" max="11012" width="30.625" style="338" customWidth="1"/>
    <col min="11013" max="11040" width="9" style="338" customWidth="1"/>
    <col min="11041" max="11264" width="8.75" style="338"/>
    <col min="11265" max="11265" width="56.75" style="338" customWidth="1"/>
    <col min="11266" max="11268" width="30.625" style="338" customWidth="1"/>
    <col min="11269" max="11296" width="9" style="338" customWidth="1"/>
    <col min="11297" max="11520" width="8.75" style="338"/>
    <col min="11521" max="11521" width="56.75" style="338" customWidth="1"/>
    <col min="11522" max="11524" width="30.625" style="338" customWidth="1"/>
    <col min="11525" max="11552" width="9" style="338" customWidth="1"/>
    <col min="11553" max="11776" width="8.75" style="338"/>
    <col min="11777" max="11777" width="56.75" style="338" customWidth="1"/>
    <col min="11778" max="11780" width="30.625" style="338" customWidth="1"/>
    <col min="11781" max="11808" width="9" style="338" customWidth="1"/>
    <col min="11809" max="12032" width="8.75" style="338"/>
    <col min="12033" max="12033" width="56.75" style="338" customWidth="1"/>
    <col min="12034" max="12036" width="30.625" style="338" customWidth="1"/>
    <col min="12037" max="12064" width="9" style="338" customWidth="1"/>
    <col min="12065" max="12288" width="8.75" style="338"/>
    <col min="12289" max="12289" width="56.75" style="338" customWidth="1"/>
    <col min="12290" max="12292" width="30.625" style="338" customWidth="1"/>
    <col min="12293" max="12320" width="9" style="338" customWidth="1"/>
    <col min="12321" max="12544" width="8.75" style="338"/>
    <col min="12545" max="12545" width="56.75" style="338" customWidth="1"/>
    <col min="12546" max="12548" width="30.625" style="338" customWidth="1"/>
    <col min="12549" max="12576" width="9" style="338" customWidth="1"/>
    <col min="12577" max="12800" width="8.75" style="338"/>
    <col min="12801" max="12801" width="56.75" style="338" customWidth="1"/>
    <col min="12802" max="12804" width="30.625" style="338" customWidth="1"/>
    <col min="12805" max="12832" width="9" style="338" customWidth="1"/>
    <col min="12833" max="13056" width="8.75" style="338"/>
    <col min="13057" max="13057" width="56.75" style="338" customWidth="1"/>
    <col min="13058" max="13060" width="30.625" style="338" customWidth="1"/>
    <col min="13061" max="13088" width="9" style="338" customWidth="1"/>
    <col min="13089" max="13312" width="8.75" style="338"/>
    <col min="13313" max="13313" width="56.75" style="338" customWidth="1"/>
    <col min="13314" max="13316" width="30.625" style="338" customWidth="1"/>
    <col min="13317" max="13344" width="9" style="338" customWidth="1"/>
    <col min="13345" max="13568" width="8.75" style="338"/>
    <col min="13569" max="13569" width="56.75" style="338" customWidth="1"/>
    <col min="13570" max="13572" width="30.625" style="338" customWidth="1"/>
    <col min="13573" max="13600" width="9" style="338" customWidth="1"/>
    <col min="13601" max="13824" width="8.75" style="338"/>
    <col min="13825" max="13825" width="56.75" style="338" customWidth="1"/>
    <col min="13826" max="13828" width="30.625" style="338" customWidth="1"/>
    <col min="13829" max="13856" width="9" style="338" customWidth="1"/>
    <col min="13857" max="14080" width="8.75" style="338"/>
    <col min="14081" max="14081" width="56.75" style="338" customWidth="1"/>
    <col min="14082" max="14084" width="30.625" style="338" customWidth="1"/>
    <col min="14085" max="14112" width="9" style="338" customWidth="1"/>
    <col min="14113" max="14336" width="8.75" style="338"/>
    <col min="14337" max="14337" width="56.75" style="338" customWidth="1"/>
    <col min="14338" max="14340" width="30.625" style="338" customWidth="1"/>
    <col min="14341" max="14368" width="9" style="338" customWidth="1"/>
    <col min="14369" max="14592" width="8.75" style="338"/>
    <col min="14593" max="14593" width="56.75" style="338" customWidth="1"/>
    <col min="14594" max="14596" width="30.625" style="338" customWidth="1"/>
    <col min="14597" max="14624" width="9" style="338" customWidth="1"/>
    <col min="14625" max="14848" width="8.75" style="338"/>
    <col min="14849" max="14849" width="56.75" style="338" customWidth="1"/>
    <col min="14850" max="14852" width="30.625" style="338" customWidth="1"/>
    <col min="14853" max="14880" width="9" style="338" customWidth="1"/>
    <col min="14881" max="15104" width="8.75" style="338"/>
    <col min="15105" max="15105" width="56.75" style="338" customWidth="1"/>
    <col min="15106" max="15108" width="30.625" style="338" customWidth="1"/>
    <col min="15109" max="15136" width="9" style="338" customWidth="1"/>
    <col min="15137" max="15360" width="8.75" style="338"/>
    <col min="15361" max="15361" width="56.75" style="338" customWidth="1"/>
    <col min="15362" max="15364" width="30.625" style="338" customWidth="1"/>
    <col min="15365" max="15392" width="9" style="338" customWidth="1"/>
    <col min="15393" max="15616" width="8.75" style="338"/>
    <col min="15617" max="15617" width="56.75" style="338" customWidth="1"/>
    <col min="15618" max="15620" width="30.625" style="338" customWidth="1"/>
    <col min="15621" max="15648" width="9" style="338" customWidth="1"/>
    <col min="15649" max="15872" width="8.75" style="338"/>
    <col min="15873" max="15873" width="56.75" style="338" customWidth="1"/>
    <col min="15874" max="15876" width="30.625" style="338" customWidth="1"/>
    <col min="15877" max="15904" width="9" style="338" customWidth="1"/>
    <col min="15905" max="16128" width="8.75" style="338"/>
    <col min="16129" max="16129" width="56.75" style="338" customWidth="1"/>
    <col min="16130" max="16132" width="30.625" style="338" customWidth="1"/>
    <col min="16133" max="16160" width="9" style="338" customWidth="1"/>
    <col min="16161" max="16384" width="8.75" style="338"/>
  </cols>
  <sheetData>
    <row r="1" customHeight="1" spans="1:1">
      <c r="A1" s="339" t="str">
        <f>目录!C6</f>
        <v>表一</v>
      </c>
    </row>
    <row r="2" s="339" customFormat="1" ht="20.25" spans="1:4">
      <c r="A2" s="341" t="s">
        <v>28</v>
      </c>
      <c r="B2" s="341"/>
      <c r="C2" s="341"/>
      <c r="D2" s="341"/>
    </row>
    <row r="3" ht="20.25" customHeight="1" spans="1:4">
      <c r="A3" s="339"/>
      <c r="D3" s="340" t="s">
        <v>29</v>
      </c>
    </row>
    <row r="4" ht="31.5" customHeight="1" spans="1:4">
      <c r="A4" s="342" t="s">
        <v>30</v>
      </c>
      <c r="B4" s="343" t="s">
        <v>31</v>
      </c>
      <c r="C4" s="342" t="s">
        <v>32</v>
      </c>
      <c r="D4" s="342" t="s">
        <v>33</v>
      </c>
    </row>
    <row r="5" ht="20.1" customHeight="1" spans="1:4">
      <c r="A5" s="344" t="s">
        <v>34</v>
      </c>
      <c r="B5" s="311">
        <f>SUM(B6,B8:B11,B13:B23)</f>
        <v>27870</v>
      </c>
      <c r="C5" s="311">
        <f>SUM(C6,C8:C11,C13:C23)</f>
        <v>32845</v>
      </c>
      <c r="D5" s="311">
        <f>IF(B5=0,"",ROUND(C5/B5*100,1))</f>
        <v>117.9</v>
      </c>
    </row>
    <row r="6" ht="20.1" customHeight="1" spans="1:4">
      <c r="A6" s="344" t="s">
        <v>35</v>
      </c>
      <c r="B6" s="311">
        <v>13987</v>
      </c>
      <c r="C6" s="311">
        <v>16051</v>
      </c>
      <c r="D6" s="311">
        <f t="shared" ref="D6:D32" si="0">IF(B6=0,"",ROUND(C6/B6*100,1))</f>
        <v>114.8</v>
      </c>
    </row>
    <row r="7" ht="20.1" customHeight="1" spans="1:4">
      <c r="A7" s="344" t="s">
        <v>36</v>
      </c>
      <c r="B7" s="311">
        <v>3837</v>
      </c>
      <c r="C7" s="311"/>
      <c r="D7" s="311">
        <f t="shared" si="0"/>
        <v>0</v>
      </c>
    </row>
    <row r="8" ht="20.1" customHeight="1" spans="1:4">
      <c r="A8" s="344" t="s">
        <v>37</v>
      </c>
      <c r="B8" s="311">
        <v>3646</v>
      </c>
      <c r="C8" s="311">
        <v>3938</v>
      </c>
      <c r="D8" s="311">
        <f t="shared" si="0"/>
        <v>108</v>
      </c>
    </row>
    <row r="9" ht="20.1" customHeight="1" spans="1:4">
      <c r="A9" s="344" t="s">
        <v>38</v>
      </c>
      <c r="B9" s="311"/>
      <c r="C9" s="311"/>
      <c r="D9" s="311" t="str">
        <f t="shared" si="0"/>
        <v/>
      </c>
    </row>
    <row r="10" ht="20.1" customHeight="1" spans="1:4">
      <c r="A10" s="344" t="s">
        <v>39</v>
      </c>
      <c r="B10" s="311">
        <v>374</v>
      </c>
      <c r="C10" s="311">
        <v>404</v>
      </c>
      <c r="D10" s="311">
        <f t="shared" si="0"/>
        <v>108</v>
      </c>
    </row>
    <row r="11" ht="20.1" customHeight="1" spans="1:4">
      <c r="A11" s="344" t="s">
        <v>40</v>
      </c>
      <c r="B11" s="311">
        <v>268</v>
      </c>
      <c r="C11" s="311">
        <v>289</v>
      </c>
      <c r="D11" s="311">
        <f t="shared" si="0"/>
        <v>107.8</v>
      </c>
    </row>
    <row r="12" ht="20.1" customHeight="1" spans="1:4">
      <c r="A12" s="344" t="s">
        <v>41</v>
      </c>
      <c r="B12" s="311"/>
      <c r="C12" s="311"/>
      <c r="D12" s="311" t="str">
        <f t="shared" si="0"/>
        <v/>
      </c>
    </row>
    <row r="13" ht="20.1" customHeight="1" spans="1:4">
      <c r="A13" s="344" t="s">
        <v>42</v>
      </c>
      <c r="B13" s="311">
        <v>2215</v>
      </c>
      <c r="C13" s="311">
        <v>2792</v>
      </c>
      <c r="D13" s="311">
        <f t="shared" si="0"/>
        <v>126</v>
      </c>
    </row>
    <row r="14" ht="20.1" customHeight="1" spans="1:4">
      <c r="A14" s="344" t="s">
        <v>43</v>
      </c>
      <c r="B14" s="311">
        <v>721</v>
      </c>
      <c r="C14" s="311">
        <v>779</v>
      </c>
      <c r="D14" s="311">
        <f t="shared" si="0"/>
        <v>108</v>
      </c>
    </row>
    <row r="15" ht="20.1" customHeight="1" spans="1:4">
      <c r="A15" s="344" t="s">
        <v>44</v>
      </c>
      <c r="B15" s="311">
        <v>704</v>
      </c>
      <c r="C15" s="311">
        <v>760</v>
      </c>
      <c r="D15" s="311">
        <f t="shared" si="0"/>
        <v>108</v>
      </c>
    </row>
    <row r="16" ht="20.1" customHeight="1" spans="1:4">
      <c r="A16" s="344" t="s">
        <v>45</v>
      </c>
      <c r="B16" s="311">
        <v>3016</v>
      </c>
      <c r="C16" s="311">
        <v>3257</v>
      </c>
      <c r="D16" s="311">
        <f t="shared" si="0"/>
        <v>108</v>
      </c>
    </row>
    <row r="17" ht="20.1" customHeight="1" spans="1:4">
      <c r="A17" s="344" t="s">
        <v>46</v>
      </c>
      <c r="B17" s="311">
        <v>483</v>
      </c>
      <c r="C17" s="311">
        <v>522</v>
      </c>
      <c r="D17" s="311">
        <f t="shared" si="0"/>
        <v>108.1</v>
      </c>
    </row>
    <row r="18" ht="20.1" customHeight="1" spans="1:4">
      <c r="A18" s="344" t="s">
        <v>47</v>
      </c>
      <c r="B18" s="311">
        <v>1582</v>
      </c>
      <c r="C18" s="311">
        <v>1709</v>
      </c>
      <c r="D18" s="311">
        <f t="shared" si="0"/>
        <v>108</v>
      </c>
    </row>
    <row r="19" ht="20.1" customHeight="1" spans="1:4">
      <c r="A19" s="344" t="s">
        <v>48</v>
      </c>
      <c r="B19" s="311">
        <v>874</v>
      </c>
      <c r="C19" s="311">
        <v>2344</v>
      </c>
      <c r="D19" s="311">
        <f t="shared" si="0"/>
        <v>268.2</v>
      </c>
    </row>
    <row r="20" ht="20.1" customHeight="1" spans="1:4">
      <c r="A20" s="344" t="s">
        <v>49</v>
      </c>
      <c r="B20" s="311"/>
      <c r="C20" s="311"/>
      <c r="D20" s="311" t="str">
        <f t="shared" si="0"/>
        <v/>
      </c>
    </row>
    <row r="21" ht="20.1" customHeight="1" spans="1:4">
      <c r="A21" s="344" t="s">
        <v>50</v>
      </c>
      <c r="B21" s="311"/>
      <c r="C21" s="311"/>
      <c r="D21" s="311" t="str">
        <f t="shared" si="0"/>
        <v/>
      </c>
    </row>
    <row r="22" ht="20.1" customHeight="1" spans="1:4">
      <c r="A22" s="344" t="s">
        <v>51</v>
      </c>
      <c r="B22" s="311"/>
      <c r="C22" s="311"/>
      <c r="D22" s="311" t="str">
        <f t="shared" si="0"/>
        <v/>
      </c>
    </row>
    <row r="23" ht="20.1" customHeight="1" spans="1:4">
      <c r="A23" s="344" t="s">
        <v>52</v>
      </c>
      <c r="B23" s="311"/>
      <c r="C23" s="311"/>
      <c r="D23" s="311" t="str">
        <f t="shared" si="0"/>
        <v/>
      </c>
    </row>
    <row r="24" ht="21" customHeight="1" spans="1:4">
      <c r="A24" s="344" t="s">
        <v>53</v>
      </c>
      <c r="B24" s="311">
        <f>SUM(B25:B32)</f>
        <v>10470</v>
      </c>
      <c r="C24" s="311">
        <f>SUM(C25:C32)</f>
        <v>8561</v>
      </c>
      <c r="D24" s="311">
        <f t="shared" si="0"/>
        <v>81.8</v>
      </c>
    </row>
    <row r="25" ht="20.1" customHeight="1" spans="1:4">
      <c r="A25" s="344" t="s">
        <v>54</v>
      </c>
      <c r="B25" s="311">
        <v>1243</v>
      </c>
      <c r="C25" s="311">
        <v>1343</v>
      </c>
      <c r="D25" s="311">
        <f t="shared" si="0"/>
        <v>108</v>
      </c>
    </row>
    <row r="26" ht="20.1" customHeight="1" spans="1:4">
      <c r="A26" s="344" t="s">
        <v>55</v>
      </c>
      <c r="B26" s="311">
        <v>1219</v>
      </c>
      <c r="C26" s="311">
        <v>1315</v>
      </c>
      <c r="D26" s="311">
        <f t="shared" si="0"/>
        <v>107.9</v>
      </c>
    </row>
    <row r="27" ht="20.1" customHeight="1" spans="1:4">
      <c r="A27" s="344" t="s">
        <v>56</v>
      </c>
      <c r="B27" s="311">
        <v>1430</v>
      </c>
      <c r="C27" s="311">
        <v>1544</v>
      </c>
      <c r="D27" s="311">
        <f t="shared" si="0"/>
        <v>108</v>
      </c>
    </row>
    <row r="28" ht="20.1" customHeight="1" spans="1:4">
      <c r="A28" s="344" t="s">
        <v>57</v>
      </c>
      <c r="B28" s="311"/>
      <c r="C28" s="311"/>
      <c r="D28" s="311" t="str">
        <f t="shared" si="0"/>
        <v/>
      </c>
    </row>
    <row r="29" ht="20.1" customHeight="1" spans="1:4">
      <c r="A29" s="344" t="s">
        <v>58</v>
      </c>
      <c r="B29" s="311">
        <v>6098</v>
      </c>
      <c r="C29" s="311">
        <v>3841</v>
      </c>
      <c r="D29" s="311">
        <f t="shared" si="0"/>
        <v>63</v>
      </c>
    </row>
    <row r="30" ht="20.1" customHeight="1" spans="1:4">
      <c r="A30" s="344" t="s">
        <v>59</v>
      </c>
      <c r="B30" s="311"/>
      <c r="C30" s="311"/>
      <c r="D30" s="311" t="str">
        <f t="shared" si="0"/>
        <v/>
      </c>
    </row>
    <row r="31" s="361" customFormat="1" ht="20.1" customHeight="1" spans="1:4">
      <c r="A31" s="344" t="s">
        <v>60</v>
      </c>
      <c r="B31" s="311">
        <v>72</v>
      </c>
      <c r="C31" s="311"/>
      <c r="D31" s="311">
        <f t="shared" si="0"/>
        <v>0</v>
      </c>
    </row>
    <row r="32" s="361" customFormat="1" ht="20.1" customHeight="1" spans="1:4">
      <c r="A32" s="344" t="s">
        <v>61</v>
      </c>
      <c r="B32" s="311">
        <v>408</v>
      </c>
      <c r="C32" s="311">
        <v>518</v>
      </c>
      <c r="D32" s="311">
        <f t="shared" si="0"/>
        <v>127</v>
      </c>
    </row>
    <row r="33" s="361" customFormat="1" ht="20.1" customHeight="1" spans="1:4">
      <c r="A33" s="344" t="s">
        <v>62</v>
      </c>
      <c r="B33" s="362"/>
      <c r="C33" s="362"/>
      <c r="D33" s="362"/>
    </row>
    <row r="34" ht="20.1" customHeight="1" spans="1:4">
      <c r="A34" s="344" t="s">
        <v>62</v>
      </c>
      <c r="B34" s="311"/>
      <c r="C34" s="311"/>
      <c r="D34" s="311"/>
    </row>
    <row r="35" ht="20.1" customHeight="1" spans="1:4">
      <c r="A35" s="360" t="s">
        <v>63</v>
      </c>
      <c r="B35" s="311">
        <f>SUM(B5,B24)</f>
        <v>38340</v>
      </c>
      <c r="C35" s="311">
        <f>SUM(C5,C24)</f>
        <v>41406</v>
      </c>
      <c r="D35" s="311">
        <f>IF(B35=0,"",ROUND(C35/B35*100,1))</f>
        <v>108</v>
      </c>
    </row>
    <row r="36" ht="18.75" customHeight="1" spans="1:4">
      <c r="A36" s="363" t="s">
        <v>62</v>
      </c>
      <c r="B36" s="363"/>
      <c r="C36" s="363"/>
      <c r="D36" s="363"/>
    </row>
    <row r="37" ht="20.1" customHeight="1"/>
    <row r="38" ht="20.1" customHeight="1"/>
    <row r="39" ht="20.1" customHeight="1"/>
    <row r="40" ht="20.1" customHeight="1"/>
    <row r="41" ht="14.25"/>
    <row r="42" ht="14.25"/>
    <row r="43" ht="14.25"/>
    <row r="44" ht="14.25"/>
  </sheetData>
  <mergeCells count="2">
    <mergeCell ref="A2:D2"/>
    <mergeCell ref="A36:D36"/>
  </mergeCells>
  <pageMargins left="0.707638888888889" right="0.707638888888889" top="0.747916666666667" bottom="0.747916666666667" header="0.313888888888889" footer="0.313888888888889"/>
  <pageSetup paperSize="9" fitToHeight="104" orientation="portrait"/>
  <headerFooter>
    <oddFooter>&amp;C第&amp;P页/共&amp;N页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showZeros="0" workbookViewId="0">
      <selection activeCell="A2" sqref="A2:B2"/>
    </sheetView>
  </sheetViews>
  <sheetFormatPr defaultColWidth="9" defaultRowHeight="15.75" outlineLevelCol="7"/>
  <cols>
    <col min="1" max="1" width="42.75" style="83" customWidth="1"/>
    <col min="2" max="2" width="33.75" style="83" customWidth="1"/>
    <col min="3" max="3" width="9" style="83" hidden="1" customWidth="1"/>
    <col min="4" max="4" width="12.125" style="84" hidden="1" customWidth="1"/>
    <col min="5" max="5" width="12" style="83" hidden="1" customWidth="1"/>
    <col min="6" max="6" width="9" style="83" hidden="1" customWidth="1"/>
    <col min="7" max="7" width="10.375" style="83" hidden="1" customWidth="1"/>
    <col min="8" max="8" width="11.375" style="83" hidden="1" customWidth="1"/>
    <col min="9" max="9" width="9" style="83" hidden="1" customWidth="1"/>
    <col min="10" max="254" width="9" style="83"/>
    <col min="255" max="255" width="39.375" style="83" customWidth="1"/>
    <col min="256" max="256" width="9.375" style="83" customWidth="1"/>
    <col min="257" max="257" width="40.5" style="83" customWidth="1"/>
    <col min="258" max="258" width="9.25" style="83" customWidth="1"/>
    <col min="259" max="265" width="9" style="83" hidden="1" customWidth="1"/>
    <col min="266" max="510" width="9" style="83"/>
    <col min="511" max="511" width="39.375" style="83" customWidth="1"/>
    <col min="512" max="512" width="9.375" style="83" customWidth="1"/>
    <col min="513" max="513" width="40.5" style="83" customWidth="1"/>
    <col min="514" max="514" width="9.25" style="83" customWidth="1"/>
    <col min="515" max="521" width="9" style="83" hidden="1" customWidth="1"/>
    <col min="522" max="766" width="9" style="83"/>
    <col min="767" max="767" width="39.375" style="83" customWidth="1"/>
    <col min="768" max="768" width="9.375" style="83" customWidth="1"/>
    <col min="769" max="769" width="40.5" style="83" customWidth="1"/>
    <col min="770" max="770" width="9.25" style="83" customWidth="1"/>
    <col min="771" max="777" width="9" style="83" hidden="1" customWidth="1"/>
    <col min="778" max="1022" width="9" style="83"/>
    <col min="1023" max="1023" width="39.375" style="83" customWidth="1"/>
    <col min="1024" max="1024" width="9.375" style="83" customWidth="1"/>
    <col min="1025" max="1025" width="40.5" style="83" customWidth="1"/>
    <col min="1026" max="1026" width="9.25" style="83" customWidth="1"/>
    <col min="1027" max="1033" width="9" style="83" hidden="1" customWidth="1"/>
    <col min="1034" max="1278" width="9" style="83"/>
    <col min="1279" max="1279" width="39.375" style="83" customWidth="1"/>
    <col min="1280" max="1280" width="9.375" style="83" customWidth="1"/>
    <col min="1281" max="1281" width="40.5" style="83" customWidth="1"/>
    <col min="1282" max="1282" width="9.25" style="83" customWidth="1"/>
    <col min="1283" max="1289" width="9" style="83" hidden="1" customWidth="1"/>
    <col min="1290" max="1534" width="9" style="83"/>
    <col min="1535" max="1535" width="39.375" style="83" customWidth="1"/>
    <col min="1536" max="1536" width="9.375" style="83" customWidth="1"/>
    <col min="1537" max="1537" width="40.5" style="83" customWidth="1"/>
    <col min="1538" max="1538" width="9.25" style="83" customWidth="1"/>
    <col min="1539" max="1545" width="9" style="83" hidden="1" customWidth="1"/>
    <col min="1546" max="1790" width="9" style="83"/>
    <col min="1791" max="1791" width="39.375" style="83" customWidth="1"/>
    <col min="1792" max="1792" width="9.375" style="83" customWidth="1"/>
    <col min="1793" max="1793" width="40.5" style="83" customWidth="1"/>
    <col min="1794" max="1794" width="9.25" style="83" customWidth="1"/>
    <col min="1795" max="1801" width="9" style="83" hidden="1" customWidth="1"/>
    <col min="1802" max="2046" width="9" style="83"/>
    <col min="2047" max="2047" width="39.375" style="83" customWidth="1"/>
    <col min="2048" max="2048" width="9.375" style="83" customWidth="1"/>
    <col min="2049" max="2049" width="40.5" style="83" customWidth="1"/>
    <col min="2050" max="2050" width="9.25" style="83" customWidth="1"/>
    <col min="2051" max="2057" width="9" style="83" hidden="1" customWidth="1"/>
    <col min="2058" max="2302" width="9" style="83"/>
    <col min="2303" max="2303" width="39.375" style="83" customWidth="1"/>
    <col min="2304" max="2304" width="9.375" style="83" customWidth="1"/>
    <col min="2305" max="2305" width="40.5" style="83" customWidth="1"/>
    <col min="2306" max="2306" width="9.25" style="83" customWidth="1"/>
    <col min="2307" max="2313" width="9" style="83" hidden="1" customWidth="1"/>
    <col min="2314" max="2558" width="9" style="83"/>
    <col min="2559" max="2559" width="39.375" style="83" customWidth="1"/>
    <col min="2560" max="2560" width="9.375" style="83" customWidth="1"/>
    <col min="2561" max="2561" width="40.5" style="83" customWidth="1"/>
    <col min="2562" max="2562" width="9.25" style="83" customWidth="1"/>
    <col min="2563" max="2569" width="9" style="83" hidden="1" customWidth="1"/>
    <col min="2570" max="2814" width="9" style="83"/>
    <col min="2815" max="2815" width="39.375" style="83" customWidth="1"/>
    <col min="2816" max="2816" width="9.375" style="83" customWidth="1"/>
    <col min="2817" max="2817" width="40.5" style="83" customWidth="1"/>
    <col min="2818" max="2818" width="9.25" style="83" customWidth="1"/>
    <col min="2819" max="2825" width="9" style="83" hidden="1" customWidth="1"/>
    <col min="2826" max="3070" width="9" style="83"/>
    <col min="3071" max="3071" width="39.375" style="83" customWidth="1"/>
    <col min="3072" max="3072" width="9.375" style="83" customWidth="1"/>
    <col min="3073" max="3073" width="40.5" style="83" customWidth="1"/>
    <col min="3074" max="3074" width="9.25" style="83" customWidth="1"/>
    <col min="3075" max="3081" width="9" style="83" hidden="1" customWidth="1"/>
    <col min="3082" max="3326" width="9" style="83"/>
    <col min="3327" max="3327" width="39.375" style="83" customWidth="1"/>
    <col min="3328" max="3328" width="9.375" style="83" customWidth="1"/>
    <col min="3329" max="3329" width="40.5" style="83" customWidth="1"/>
    <col min="3330" max="3330" width="9.25" style="83" customWidth="1"/>
    <col min="3331" max="3337" width="9" style="83" hidden="1" customWidth="1"/>
    <col min="3338" max="3582" width="9" style="83"/>
    <col min="3583" max="3583" width="39.375" style="83" customWidth="1"/>
    <col min="3584" max="3584" width="9.375" style="83" customWidth="1"/>
    <col min="3585" max="3585" width="40.5" style="83" customWidth="1"/>
    <col min="3586" max="3586" width="9.25" style="83" customWidth="1"/>
    <col min="3587" max="3593" width="9" style="83" hidden="1" customWidth="1"/>
    <col min="3594" max="3838" width="9" style="83"/>
    <col min="3839" max="3839" width="39.375" style="83" customWidth="1"/>
    <col min="3840" max="3840" width="9.375" style="83" customWidth="1"/>
    <col min="3841" max="3841" width="40.5" style="83" customWidth="1"/>
    <col min="3842" max="3842" width="9.25" style="83" customWidth="1"/>
    <col min="3843" max="3849" width="9" style="83" hidden="1" customWidth="1"/>
    <col min="3850" max="4094" width="9" style="83"/>
    <col min="4095" max="4095" width="39.375" style="83" customWidth="1"/>
    <col min="4096" max="4096" width="9.375" style="83" customWidth="1"/>
    <col min="4097" max="4097" width="40.5" style="83" customWidth="1"/>
    <col min="4098" max="4098" width="9.25" style="83" customWidth="1"/>
    <col min="4099" max="4105" width="9" style="83" hidden="1" customWidth="1"/>
    <col min="4106" max="4350" width="9" style="83"/>
    <col min="4351" max="4351" width="39.375" style="83" customWidth="1"/>
    <col min="4352" max="4352" width="9.375" style="83" customWidth="1"/>
    <col min="4353" max="4353" width="40.5" style="83" customWidth="1"/>
    <col min="4354" max="4354" width="9.25" style="83" customWidth="1"/>
    <col min="4355" max="4361" width="9" style="83" hidden="1" customWidth="1"/>
    <col min="4362" max="4606" width="9" style="83"/>
    <col min="4607" max="4607" width="39.375" style="83" customWidth="1"/>
    <col min="4608" max="4608" width="9.375" style="83" customWidth="1"/>
    <col min="4609" max="4609" width="40.5" style="83" customWidth="1"/>
    <col min="4610" max="4610" width="9.25" style="83" customWidth="1"/>
    <col min="4611" max="4617" width="9" style="83" hidden="1" customWidth="1"/>
    <col min="4618" max="4862" width="9" style="83"/>
    <col min="4863" max="4863" width="39.375" style="83" customWidth="1"/>
    <col min="4864" max="4864" width="9.375" style="83" customWidth="1"/>
    <col min="4865" max="4865" width="40.5" style="83" customWidth="1"/>
    <col min="4866" max="4866" width="9.25" style="83" customWidth="1"/>
    <col min="4867" max="4873" width="9" style="83" hidden="1" customWidth="1"/>
    <col min="4874" max="5118" width="9" style="83"/>
    <col min="5119" max="5119" width="39.375" style="83" customWidth="1"/>
    <col min="5120" max="5120" width="9.375" style="83" customWidth="1"/>
    <col min="5121" max="5121" width="40.5" style="83" customWidth="1"/>
    <col min="5122" max="5122" width="9.25" style="83" customWidth="1"/>
    <col min="5123" max="5129" width="9" style="83" hidden="1" customWidth="1"/>
    <col min="5130" max="5374" width="9" style="83"/>
    <col min="5375" max="5375" width="39.375" style="83" customWidth="1"/>
    <col min="5376" max="5376" width="9.375" style="83" customWidth="1"/>
    <col min="5377" max="5377" width="40.5" style="83" customWidth="1"/>
    <col min="5378" max="5378" width="9.25" style="83" customWidth="1"/>
    <col min="5379" max="5385" width="9" style="83" hidden="1" customWidth="1"/>
    <col min="5386" max="5630" width="9" style="83"/>
    <col min="5631" max="5631" width="39.375" style="83" customWidth="1"/>
    <col min="5632" max="5632" width="9.375" style="83" customWidth="1"/>
    <col min="5633" max="5633" width="40.5" style="83" customWidth="1"/>
    <col min="5634" max="5634" width="9.25" style="83" customWidth="1"/>
    <col min="5635" max="5641" width="9" style="83" hidden="1" customWidth="1"/>
    <col min="5642" max="5886" width="9" style="83"/>
    <col min="5887" max="5887" width="39.375" style="83" customWidth="1"/>
    <col min="5888" max="5888" width="9.375" style="83" customWidth="1"/>
    <col min="5889" max="5889" width="40.5" style="83" customWidth="1"/>
    <col min="5890" max="5890" width="9.25" style="83" customWidth="1"/>
    <col min="5891" max="5897" width="9" style="83" hidden="1" customWidth="1"/>
    <col min="5898" max="6142" width="9" style="83"/>
    <col min="6143" max="6143" width="39.375" style="83" customWidth="1"/>
    <col min="6144" max="6144" width="9.375" style="83" customWidth="1"/>
    <col min="6145" max="6145" width="40.5" style="83" customWidth="1"/>
    <col min="6146" max="6146" width="9.25" style="83" customWidth="1"/>
    <col min="6147" max="6153" width="9" style="83" hidden="1" customWidth="1"/>
    <col min="6154" max="6398" width="9" style="83"/>
    <col min="6399" max="6399" width="39.375" style="83" customWidth="1"/>
    <col min="6400" max="6400" width="9.375" style="83" customWidth="1"/>
    <col min="6401" max="6401" width="40.5" style="83" customWidth="1"/>
    <col min="6402" max="6402" width="9.25" style="83" customWidth="1"/>
    <col min="6403" max="6409" width="9" style="83" hidden="1" customWidth="1"/>
    <col min="6410" max="6654" width="9" style="83"/>
    <col min="6655" max="6655" width="39.375" style="83" customWidth="1"/>
    <col min="6656" max="6656" width="9.375" style="83" customWidth="1"/>
    <col min="6657" max="6657" width="40.5" style="83" customWidth="1"/>
    <col min="6658" max="6658" width="9.25" style="83" customWidth="1"/>
    <col min="6659" max="6665" width="9" style="83" hidden="1" customWidth="1"/>
    <col min="6666" max="6910" width="9" style="83"/>
    <col min="6911" max="6911" width="39.375" style="83" customWidth="1"/>
    <col min="6912" max="6912" width="9.375" style="83" customWidth="1"/>
    <col min="6913" max="6913" width="40.5" style="83" customWidth="1"/>
    <col min="6914" max="6914" width="9.25" style="83" customWidth="1"/>
    <col min="6915" max="6921" width="9" style="83" hidden="1" customWidth="1"/>
    <col min="6922" max="7166" width="9" style="83"/>
    <col min="7167" max="7167" width="39.375" style="83" customWidth="1"/>
    <col min="7168" max="7168" width="9.375" style="83" customWidth="1"/>
    <col min="7169" max="7169" width="40.5" style="83" customWidth="1"/>
    <col min="7170" max="7170" width="9.25" style="83" customWidth="1"/>
    <col min="7171" max="7177" width="9" style="83" hidden="1" customWidth="1"/>
    <col min="7178" max="7422" width="9" style="83"/>
    <col min="7423" max="7423" width="39.375" style="83" customWidth="1"/>
    <col min="7424" max="7424" width="9.375" style="83" customWidth="1"/>
    <col min="7425" max="7425" width="40.5" style="83" customWidth="1"/>
    <col min="7426" max="7426" width="9.25" style="83" customWidth="1"/>
    <col min="7427" max="7433" width="9" style="83" hidden="1" customWidth="1"/>
    <col min="7434" max="7678" width="9" style="83"/>
    <col min="7679" max="7679" width="39.375" style="83" customWidth="1"/>
    <col min="7680" max="7680" width="9.375" style="83" customWidth="1"/>
    <col min="7681" max="7681" width="40.5" style="83" customWidth="1"/>
    <col min="7682" max="7682" width="9.25" style="83" customWidth="1"/>
    <col min="7683" max="7689" width="9" style="83" hidden="1" customWidth="1"/>
    <col min="7690" max="7934" width="9" style="83"/>
    <col min="7935" max="7935" width="39.375" style="83" customWidth="1"/>
    <col min="7936" max="7936" width="9.375" style="83" customWidth="1"/>
    <col min="7937" max="7937" width="40.5" style="83" customWidth="1"/>
    <col min="7938" max="7938" width="9.25" style="83" customWidth="1"/>
    <col min="7939" max="7945" width="9" style="83" hidden="1" customWidth="1"/>
    <col min="7946" max="8190" width="9" style="83"/>
    <col min="8191" max="8191" width="39.375" style="83" customWidth="1"/>
    <col min="8192" max="8192" width="9.375" style="83" customWidth="1"/>
    <col min="8193" max="8193" width="40.5" style="83" customWidth="1"/>
    <col min="8194" max="8194" width="9.25" style="83" customWidth="1"/>
    <col min="8195" max="8201" width="9" style="83" hidden="1" customWidth="1"/>
    <col min="8202" max="8446" width="9" style="83"/>
    <col min="8447" max="8447" width="39.375" style="83" customWidth="1"/>
    <col min="8448" max="8448" width="9.375" style="83" customWidth="1"/>
    <col min="8449" max="8449" width="40.5" style="83" customWidth="1"/>
    <col min="8450" max="8450" width="9.25" style="83" customWidth="1"/>
    <col min="8451" max="8457" width="9" style="83" hidden="1" customWidth="1"/>
    <col min="8458" max="8702" width="9" style="83"/>
    <col min="8703" max="8703" width="39.375" style="83" customWidth="1"/>
    <col min="8704" max="8704" width="9.375" style="83" customWidth="1"/>
    <col min="8705" max="8705" width="40.5" style="83" customWidth="1"/>
    <col min="8706" max="8706" width="9.25" style="83" customWidth="1"/>
    <col min="8707" max="8713" width="9" style="83" hidden="1" customWidth="1"/>
    <col min="8714" max="8958" width="9" style="83"/>
    <col min="8959" max="8959" width="39.375" style="83" customWidth="1"/>
    <col min="8960" max="8960" width="9.375" style="83" customWidth="1"/>
    <col min="8961" max="8961" width="40.5" style="83" customWidth="1"/>
    <col min="8962" max="8962" width="9.25" style="83" customWidth="1"/>
    <col min="8963" max="8969" width="9" style="83" hidden="1" customWidth="1"/>
    <col min="8970" max="9214" width="9" style="83"/>
    <col min="9215" max="9215" width="39.375" style="83" customWidth="1"/>
    <col min="9216" max="9216" width="9.375" style="83" customWidth="1"/>
    <col min="9217" max="9217" width="40.5" style="83" customWidth="1"/>
    <col min="9218" max="9218" width="9.25" style="83" customWidth="1"/>
    <col min="9219" max="9225" width="9" style="83" hidden="1" customWidth="1"/>
    <col min="9226" max="9470" width="9" style="83"/>
    <col min="9471" max="9471" width="39.375" style="83" customWidth="1"/>
    <col min="9472" max="9472" width="9.375" style="83" customWidth="1"/>
    <col min="9473" max="9473" width="40.5" style="83" customWidth="1"/>
    <col min="9474" max="9474" width="9.25" style="83" customWidth="1"/>
    <col min="9475" max="9481" width="9" style="83" hidden="1" customWidth="1"/>
    <col min="9482" max="9726" width="9" style="83"/>
    <col min="9727" max="9727" width="39.375" style="83" customWidth="1"/>
    <col min="9728" max="9728" width="9.375" style="83" customWidth="1"/>
    <col min="9729" max="9729" width="40.5" style="83" customWidth="1"/>
    <col min="9730" max="9730" width="9.25" style="83" customWidth="1"/>
    <col min="9731" max="9737" width="9" style="83" hidden="1" customWidth="1"/>
    <col min="9738" max="9982" width="9" style="83"/>
    <col min="9983" max="9983" width="39.375" style="83" customWidth="1"/>
    <col min="9984" max="9984" width="9.375" style="83" customWidth="1"/>
    <col min="9985" max="9985" width="40.5" style="83" customWidth="1"/>
    <col min="9986" max="9986" width="9.25" style="83" customWidth="1"/>
    <col min="9987" max="9993" width="9" style="83" hidden="1" customWidth="1"/>
    <col min="9994" max="10238" width="9" style="83"/>
    <col min="10239" max="10239" width="39.375" style="83" customWidth="1"/>
    <col min="10240" max="10240" width="9.375" style="83" customWidth="1"/>
    <col min="10241" max="10241" width="40.5" style="83" customWidth="1"/>
    <col min="10242" max="10242" width="9.25" style="83" customWidth="1"/>
    <col min="10243" max="10249" width="9" style="83" hidden="1" customWidth="1"/>
    <col min="10250" max="10494" width="9" style="83"/>
    <col min="10495" max="10495" width="39.375" style="83" customWidth="1"/>
    <col min="10496" max="10496" width="9.375" style="83" customWidth="1"/>
    <col min="10497" max="10497" width="40.5" style="83" customWidth="1"/>
    <col min="10498" max="10498" width="9.25" style="83" customWidth="1"/>
    <col min="10499" max="10505" width="9" style="83" hidden="1" customWidth="1"/>
    <col min="10506" max="10750" width="9" style="83"/>
    <col min="10751" max="10751" width="39.375" style="83" customWidth="1"/>
    <col min="10752" max="10752" width="9.375" style="83" customWidth="1"/>
    <col min="10753" max="10753" width="40.5" style="83" customWidth="1"/>
    <col min="10754" max="10754" width="9.25" style="83" customWidth="1"/>
    <col min="10755" max="10761" width="9" style="83" hidden="1" customWidth="1"/>
    <col min="10762" max="11006" width="9" style="83"/>
    <col min="11007" max="11007" width="39.375" style="83" customWidth="1"/>
    <col min="11008" max="11008" width="9.375" style="83" customWidth="1"/>
    <col min="11009" max="11009" width="40.5" style="83" customWidth="1"/>
    <col min="11010" max="11010" width="9.25" style="83" customWidth="1"/>
    <col min="11011" max="11017" width="9" style="83" hidden="1" customWidth="1"/>
    <col min="11018" max="11262" width="9" style="83"/>
    <col min="11263" max="11263" width="39.375" style="83" customWidth="1"/>
    <col min="11264" max="11264" width="9.375" style="83" customWidth="1"/>
    <col min="11265" max="11265" width="40.5" style="83" customWidth="1"/>
    <col min="11266" max="11266" width="9.25" style="83" customWidth="1"/>
    <col min="11267" max="11273" width="9" style="83" hidden="1" customWidth="1"/>
    <col min="11274" max="11518" width="9" style="83"/>
    <col min="11519" max="11519" width="39.375" style="83" customWidth="1"/>
    <col min="11520" max="11520" width="9.375" style="83" customWidth="1"/>
    <col min="11521" max="11521" width="40.5" style="83" customWidth="1"/>
    <col min="11522" max="11522" width="9.25" style="83" customWidth="1"/>
    <col min="11523" max="11529" width="9" style="83" hidden="1" customWidth="1"/>
    <col min="11530" max="11774" width="9" style="83"/>
    <col min="11775" max="11775" width="39.375" style="83" customWidth="1"/>
    <col min="11776" max="11776" width="9.375" style="83" customWidth="1"/>
    <col min="11777" max="11777" width="40.5" style="83" customWidth="1"/>
    <col min="11778" max="11778" width="9.25" style="83" customWidth="1"/>
    <col min="11779" max="11785" width="9" style="83" hidden="1" customWidth="1"/>
    <col min="11786" max="12030" width="9" style="83"/>
    <col min="12031" max="12031" width="39.375" style="83" customWidth="1"/>
    <col min="12032" max="12032" width="9.375" style="83" customWidth="1"/>
    <col min="12033" max="12033" width="40.5" style="83" customWidth="1"/>
    <col min="12034" max="12034" width="9.25" style="83" customWidth="1"/>
    <col min="12035" max="12041" width="9" style="83" hidden="1" customWidth="1"/>
    <col min="12042" max="12286" width="9" style="83"/>
    <col min="12287" max="12287" width="39.375" style="83" customWidth="1"/>
    <col min="12288" max="12288" width="9.375" style="83" customWidth="1"/>
    <col min="12289" max="12289" width="40.5" style="83" customWidth="1"/>
    <col min="12290" max="12290" width="9.25" style="83" customWidth="1"/>
    <col min="12291" max="12297" width="9" style="83" hidden="1" customWidth="1"/>
    <col min="12298" max="12542" width="9" style="83"/>
    <col min="12543" max="12543" width="39.375" style="83" customWidth="1"/>
    <col min="12544" max="12544" width="9.375" style="83" customWidth="1"/>
    <col min="12545" max="12545" width="40.5" style="83" customWidth="1"/>
    <col min="12546" max="12546" width="9.25" style="83" customWidth="1"/>
    <col min="12547" max="12553" width="9" style="83" hidden="1" customWidth="1"/>
    <col min="12554" max="12798" width="9" style="83"/>
    <col min="12799" max="12799" width="39.375" style="83" customWidth="1"/>
    <col min="12800" max="12800" width="9.375" style="83" customWidth="1"/>
    <col min="12801" max="12801" width="40.5" style="83" customWidth="1"/>
    <col min="12802" max="12802" width="9.25" style="83" customWidth="1"/>
    <col min="12803" max="12809" width="9" style="83" hidden="1" customWidth="1"/>
    <col min="12810" max="13054" width="9" style="83"/>
    <col min="13055" max="13055" width="39.375" style="83" customWidth="1"/>
    <col min="13056" max="13056" width="9.375" style="83" customWidth="1"/>
    <col min="13057" max="13057" width="40.5" style="83" customWidth="1"/>
    <col min="13058" max="13058" width="9.25" style="83" customWidth="1"/>
    <col min="13059" max="13065" width="9" style="83" hidden="1" customWidth="1"/>
    <col min="13066" max="13310" width="9" style="83"/>
    <col min="13311" max="13311" width="39.375" style="83" customWidth="1"/>
    <col min="13312" max="13312" width="9.375" style="83" customWidth="1"/>
    <col min="13313" max="13313" width="40.5" style="83" customWidth="1"/>
    <col min="13314" max="13314" width="9.25" style="83" customWidth="1"/>
    <col min="13315" max="13321" width="9" style="83" hidden="1" customWidth="1"/>
    <col min="13322" max="13566" width="9" style="83"/>
    <col min="13567" max="13567" width="39.375" style="83" customWidth="1"/>
    <col min="13568" max="13568" width="9.375" style="83" customWidth="1"/>
    <col min="13569" max="13569" width="40.5" style="83" customWidth="1"/>
    <col min="13570" max="13570" width="9.25" style="83" customWidth="1"/>
    <col min="13571" max="13577" width="9" style="83" hidden="1" customWidth="1"/>
    <col min="13578" max="13822" width="9" style="83"/>
    <col min="13823" max="13823" width="39.375" style="83" customWidth="1"/>
    <col min="13824" max="13824" width="9.375" style="83" customWidth="1"/>
    <col min="13825" max="13825" width="40.5" style="83" customWidth="1"/>
    <col min="13826" max="13826" width="9.25" style="83" customWidth="1"/>
    <col min="13827" max="13833" width="9" style="83" hidden="1" customWidth="1"/>
    <col min="13834" max="14078" width="9" style="83"/>
    <col min="14079" max="14079" width="39.375" style="83" customWidth="1"/>
    <col min="14080" max="14080" width="9.375" style="83" customWidth="1"/>
    <col min="14081" max="14081" width="40.5" style="83" customWidth="1"/>
    <col min="14082" max="14082" width="9.25" style="83" customWidth="1"/>
    <col min="14083" max="14089" width="9" style="83" hidden="1" customWidth="1"/>
    <col min="14090" max="14334" width="9" style="83"/>
    <col min="14335" max="14335" width="39.375" style="83" customWidth="1"/>
    <col min="14336" max="14336" width="9.375" style="83" customWidth="1"/>
    <col min="14337" max="14337" width="40.5" style="83" customWidth="1"/>
    <col min="14338" max="14338" width="9.25" style="83" customWidth="1"/>
    <col min="14339" max="14345" width="9" style="83" hidden="1" customWidth="1"/>
    <col min="14346" max="14590" width="9" style="83"/>
    <col min="14591" max="14591" width="39.375" style="83" customWidth="1"/>
    <col min="14592" max="14592" width="9.375" style="83" customWidth="1"/>
    <col min="14593" max="14593" width="40.5" style="83" customWidth="1"/>
    <col min="14594" max="14594" width="9.25" style="83" customWidth="1"/>
    <col min="14595" max="14601" width="9" style="83" hidden="1" customWidth="1"/>
    <col min="14602" max="14846" width="9" style="83"/>
    <col min="14847" max="14847" width="39.375" style="83" customWidth="1"/>
    <col min="14848" max="14848" width="9.375" style="83" customWidth="1"/>
    <col min="14849" max="14849" width="40.5" style="83" customWidth="1"/>
    <col min="14850" max="14850" width="9.25" style="83" customWidth="1"/>
    <col min="14851" max="14857" width="9" style="83" hidden="1" customWidth="1"/>
    <col min="14858" max="15102" width="9" style="83"/>
    <col min="15103" max="15103" width="39.375" style="83" customWidth="1"/>
    <col min="15104" max="15104" width="9.375" style="83" customWidth="1"/>
    <col min="15105" max="15105" width="40.5" style="83" customWidth="1"/>
    <col min="15106" max="15106" width="9.25" style="83" customWidth="1"/>
    <col min="15107" max="15113" width="9" style="83" hidden="1" customWidth="1"/>
    <col min="15114" max="15358" width="9" style="83"/>
    <col min="15359" max="15359" width="39.375" style="83" customWidth="1"/>
    <col min="15360" max="15360" width="9.375" style="83" customWidth="1"/>
    <col min="15361" max="15361" width="40.5" style="83" customWidth="1"/>
    <col min="15362" max="15362" width="9.25" style="83" customWidth="1"/>
    <col min="15363" max="15369" width="9" style="83" hidden="1" customWidth="1"/>
    <col min="15370" max="15614" width="9" style="83"/>
    <col min="15615" max="15615" width="39.375" style="83" customWidth="1"/>
    <col min="15616" max="15616" width="9.375" style="83" customWidth="1"/>
    <col min="15617" max="15617" width="40.5" style="83" customWidth="1"/>
    <col min="15618" max="15618" width="9.25" style="83" customWidth="1"/>
    <col min="15619" max="15625" width="9" style="83" hidden="1" customWidth="1"/>
    <col min="15626" max="15870" width="9" style="83"/>
    <col min="15871" max="15871" width="39.375" style="83" customWidth="1"/>
    <col min="15872" max="15872" width="9.375" style="83" customWidth="1"/>
    <col min="15873" max="15873" width="40.5" style="83" customWidth="1"/>
    <col min="15874" max="15874" width="9.25" style="83" customWidth="1"/>
    <col min="15875" max="15881" width="9" style="83" hidden="1" customWidth="1"/>
    <col min="15882" max="16126" width="9" style="83"/>
    <col min="16127" max="16127" width="39.375" style="83" customWidth="1"/>
    <col min="16128" max="16128" width="9.375" style="83" customWidth="1"/>
    <col min="16129" max="16129" width="40.5" style="83" customWidth="1"/>
    <col min="16130" max="16130" width="9.25" style="83" customWidth="1"/>
    <col min="16131" max="16137" width="9" style="83" hidden="1" customWidth="1"/>
    <col min="16138" max="16384" width="9" style="83"/>
  </cols>
  <sheetData>
    <row r="1" s="77" customFormat="1" ht="24.75" customHeight="1" spans="1:4">
      <c r="A1" s="85" t="str">
        <f>目录!D24</f>
        <v>2020年国有资本经营收入预算表</v>
      </c>
      <c r="D1" s="86"/>
    </row>
    <row r="2" s="78" customFormat="1" ht="27.75" customHeight="1" spans="1:4">
      <c r="A2" s="87" t="s">
        <v>1481</v>
      </c>
      <c r="B2" s="87"/>
      <c r="D2" s="88"/>
    </row>
    <row r="3" ht="24.95" customHeight="1" spans="2:2">
      <c r="B3" s="89" t="s">
        <v>29</v>
      </c>
    </row>
    <row r="4" s="79" customFormat="1" ht="26.25" customHeight="1" spans="1:8">
      <c r="A4" s="90" t="s">
        <v>1482</v>
      </c>
      <c r="B4" s="91" t="s">
        <v>1483</v>
      </c>
      <c r="C4" s="92" t="s">
        <v>1484</v>
      </c>
      <c r="D4" s="93"/>
      <c r="E4" s="93"/>
      <c r="F4" s="93" t="s">
        <v>1485</v>
      </c>
      <c r="G4" s="93"/>
      <c r="H4" s="93"/>
    </row>
    <row r="5" s="82" customFormat="1" ht="26.25" customHeight="1" spans="1:8">
      <c r="A5" s="116" t="s">
        <v>1486</v>
      </c>
      <c r="B5" s="117" t="s">
        <v>1487</v>
      </c>
      <c r="C5" s="118"/>
      <c r="D5" s="103" t="e">
        <v>#DIV/0!</v>
      </c>
      <c r="E5" s="107">
        <v>75600</v>
      </c>
      <c r="F5" s="108"/>
      <c r="G5" s="103" t="e">
        <v>#DIV/0!</v>
      </c>
      <c r="H5" s="107">
        <v>62455</v>
      </c>
    </row>
    <row r="6" s="81" customFormat="1" ht="26.25" customHeight="1" spans="1:4">
      <c r="A6" s="119" t="s">
        <v>1488</v>
      </c>
      <c r="B6" s="117" t="s">
        <v>1487</v>
      </c>
      <c r="D6" s="97"/>
    </row>
    <row r="7" s="81" customFormat="1" ht="26.25" customHeight="1" spans="1:4">
      <c r="A7" s="119" t="s">
        <v>1489</v>
      </c>
      <c r="B7" s="117" t="s">
        <v>1487</v>
      </c>
      <c r="D7" s="97"/>
    </row>
    <row r="8" s="81" customFormat="1" ht="26.25" customHeight="1" spans="1:4">
      <c r="A8" s="119" t="s">
        <v>1490</v>
      </c>
      <c r="B8" s="117" t="s">
        <v>1487</v>
      </c>
      <c r="D8" s="97"/>
    </row>
    <row r="9" s="81" customFormat="1" ht="26.25" customHeight="1" spans="1:4">
      <c r="A9" s="119" t="s">
        <v>1491</v>
      </c>
      <c r="B9" s="117" t="s">
        <v>1487</v>
      </c>
      <c r="D9" s="97"/>
    </row>
    <row r="10" s="81" customFormat="1" ht="26.25" customHeight="1" spans="1:4">
      <c r="A10" s="119" t="s">
        <v>1492</v>
      </c>
      <c r="B10" s="117" t="s">
        <v>1487</v>
      </c>
      <c r="D10" s="97"/>
    </row>
    <row r="11" s="81" customFormat="1" ht="26.25" customHeight="1" spans="1:8">
      <c r="A11" s="119" t="s">
        <v>1493</v>
      </c>
      <c r="B11" s="117" t="s">
        <v>1487</v>
      </c>
      <c r="D11" s="97"/>
      <c r="F11" s="108"/>
      <c r="G11" s="103" t="e">
        <v>#DIV/0!</v>
      </c>
      <c r="H11" s="107">
        <v>12734</v>
      </c>
    </row>
    <row r="12" s="81" customFormat="1" ht="26.25" customHeight="1" spans="1:4">
      <c r="A12" s="119" t="s">
        <v>1494</v>
      </c>
      <c r="B12" s="117" t="s">
        <v>1487</v>
      </c>
      <c r="D12" s="97"/>
    </row>
    <row r="13" s="81" customFormat="1" ht="26.25" customHeight="1" spans="1:4">
      <c r="A13" s="119" t="s">
        <v>1495</v>
      </c>
      <c r="B13" s="117" t="s">
        <v>1487</v>
      </c>
      <c r="D13" s="97"/>
    </row>
    <row r="14" s="81" customFormat="1" ht="26.25" customHeight="1" spans="1:4">
      <c r="A14" s="119" t="s">
        <v>1496</v>
      </c>
      <c r="B14" s="117" t="s">
        <v>1487</v>
      </c>
      <c r="D14" s="97"/>
    </row>
    <row r="15" s="81" customFormat="1" ht="26.25" customHeight="1" spans="1:4">
      <c r="A15" s="119" t="s">
        <v>1497</v>
      </c>
      <c r="B15" s="117" t="s">
        <v>1487</v>
      </c>
      <c r="D15" s="97"/>
    </row>
    <row r="16" s="81" customFormat="1" ht="21" customHeight="1" spans="1:4">
      <c r="A16" s="119" t="s">
        <v>1498</v>
      </c>
      <c r="B16" s="117" t="s">
        <v>1487</v>
      </c>
      <c r="D16" s="97"/>
    </row>
    <row r="17" s="81" customFormat="1" ht="14.25" spans="1:4">
      <c r="A17" s="119" t="s">
        <v>1499</v>
      </c>
      <c r="B17" s="117" t="s">
        <v>1487</v>
      </c>
      <c r="D17" s="97"/>
    </row>
    <row r="18" s="81" customFormat="1" ht="14.25" spans="1:4">
      <c r="A18" s="119" t="s">
        <v>1500</v>
      </c>
      <c r="B18" s="117" t="s">
        <v>1487</v>
      </c>
      <c r="D18" s="97"/>
    </row>
    <row r="19" s="81" customFormat="1" ht="14.25" spans="1:4">
      <c r="A19" s="119" t="s">
        <v>1501</v>
      </c>
      <c r="B19" s="117" t="s">
        <v>1487</v>
      </c>
      <c r="D19" s="97"/>
    </row>
    <row r="20" s="81" customFormat="1" ht="14.25" spans="1:4">
      <c r="A20" s="120" t="s">
        <v>1502</v>
      </c>
      <c r="B20" s="117" t="s">
        <v>1487</v>
      </c>
      <c r="D20" s="97"/>
    </row>
    <row r="21" s="82" customFormat="1" ht="14.25" spans="1:5">
      <c r="A21" s="116" t="s">
        <v>1503</v>
      </c>
      <c r="B21" s="117" t="s">
        <v>1487</v>
      </c>
      <c r="C21" s="118"/>
      <c r="D21" s="103" t="e">
        <v>#DIV/0!</v>
      </c>
      <c r="E21" s="107">
        <v>14400</v>
      </c>
    </row>
    <row r="22" s="81" customFormat="1" ht="14.25" spans="1:4">
      <c r="A22" s="119" t="s">
        <v>1504</v>
      </c>
      <c r="B22" s="117" t="s">
        <v>1487</v>
      </c>
      <c r="D22" s="97"/>
    </row>
    <row r="23" s="81" customFormat="1" ht="14.25" spans="1:4">
      <c r="A23" s="119" t="s">
        <v>1505</v>
      </c>
      <c r="B23" s="117" t="s">
        <v>1487</v>
      </c>
      <c r="D23" s="97"/>
    </row>
    <row r="24" s="82" customFormat="1" ht="14.25" spans="1:4">
      <c r="A24" s="116" t="s">
        <v>1506</v>
      </c>
      <c r="B24" s="117" t="s">
        <v>1487</v>
      </c>
      <c r="D24" s="103"/>
    </row>
    <row r="25" s="81" customFormat="1" ht="14.25" spans="1:4">
      <c r="A25" s="120" t="s">
        <v>1507</v>
      </c>
      <c r="B25" s="117" t="s">
        <v>1487</v>
      </c>
      <c r="D25" s="97"/>
    </row>
    <row r="26" s="81" customFormat="1" ht="14.25" spans="1:4">
      <c r="A26" s="119"/>
      <c r="B26" s="117" t="s">
        <v>1487</v>
      </c>
      <c r="D26" s="97"/>
    </row>
    <row r="27" s="81" customFormat="1" ht="14.25" spans="1:8">
      <c r="A27" s="121" t="s">
        <v>1508</v>
      </c>
      <c r="B27" s="117" t="s">
        <v>1487</v>
      </c>
      <c r="D27" s="103" t="e">
        <v>#DIV/0!</v>
      </c>
      <c r="G27" s="103" t="e">
        <v>#DIV/0!</v>
      </c>
      <c r="H27" s="107">
        <v>75189</v>
      </c>
    </row>
    <row r="28" s="80" customFormat="1" ht="14.25" spans="1:4">
      <c r="A28" s="94" t="s">
        <v>1509</v>
      </c>
      <c r="B28" s="117" t="s">
        <v>1487</v>
      </c>
      <c r="D28" s="96"/>
    </row>
    <row r="29" s="81" customFormat="1" ht="14.25" spans="1:4">
      <c r="A29" s="98" t="s">
        <v>1510</v>
      </c>
      <c r="B29" s="117" t="s">
        <v>1487</v>
      </c>
      <c r="D29" s="97"/>
    </row>
    <row r="30" s="81" customFormat="1" ht="14.25" spans="1:4">
      <c r="A30" s="98" t="s">
        <v>1511</v>
      </c>
      <c r="B30" s="117" t="s">
        <v>1487</v>
      </c>
      <c r="D30" s="97"/>
    </row>
    <row r="31" s="81" customFormat="1" ht="14.25" spans="1:4">
      <c r="A31" s="98"/>
      <c r="B31" s="117" t="s">
        <v>1487</v>
      </c>
      <c r="D31" s="97"/>
    </row>
    <row r="32" s="81" customFormat="1" ht="14.25" spans="1:4">
      <c r="A32" s="99" t="s">
        <v>1234</v>
      </c>
      <c r="B32" s="117" t="s">
        <v>1487</v>
      </c>
      <c r="D32" s="97"/>
    </row>
    <row r="33" s="81" customFormat="1" ht="14.25" spans="1:4">
      <c r="A33" s="101" t="s">
        <v>1512</v>
      </c>
      <c r="D33" s="97"/>
    </row>
    <row r="34" s="81" customFormat="1" ht="14.25" spans="2:4">
      <c r="B34" s="102">
        <v>0</v>
      </c>
      <c r="D34" s="97"/>
    </row>
    <row r="35" s="82" customFormat="1" ht="14.25" spans="1:4">
      <c r="A35" s="81"/>
      <c r="B35" s="102"/>
      <c r="D35" s="103"/>
    </row>
    <row r="36" s="81" customFormat="1" ht="14.25" spans="4:4">
      <c r="D36" s="97"/>
    </row>
    <row r="37" s="81" customFormat="1" ht="14.25" spans="4:4">
      <c r="D37" s="97"/>
    </row>
    <row r="38" s="81" customFormat="1" ht="14.25" spans="4:4">
      <c r="D38" s="97"/>
    </row>
    <row r="39" s="81" customFormat="1" ht="14.25" spans="4:4">
      <c r="D39" s="97"/>
    </row>
    <row r="40" s="81" customFormat="1" ht="14.25" spans="4:4">
      <c r="D40" s="97"/>
    </row>
    <row r="41" s="82" customFormat="1" ht="14.25" spans="1:4">
      <c r="A41" s="81"/>
      <c r="B41" s="81"/>
      <c r="D41" s="103"/>
    </row>
    <row r="42" s="81" customFormat="1" ht="14.25" spans="4:4">
      <c r="D42" s="97"/>
    </row>
    <row r="43" s="81" customFormat="1" ht="14.25" spans="4:4">
      <c r="D43" s="97"/>
    </row>
    <row r="44" s="81" customFormat="1" ht="14.25" spans="4:4">
      <c r="D44" s="97"/>
    </row>
    <row r="45" s="81" customFormat="1" ht="14.25" spans="4:4">
      <c r="D45" s="97"/>
    </row>
    <row r="46" s="81" customFormat="1" ht="14.25" spans="4:4">
      <c r="D46" s="97"/>
    </row>
    <row r="47" s="81" customFormat="1" ht="14.25" spans="4:4">
      <c r="D47" s="97"/>
    </row>
    <row r="48" s="81" customFormat="1" ht="14.25" spans="4:4">
      <c r="D48" s="97"/>
    </row>
  </sheetData>
  <mergeCells count="3">
    <mergeCell ref="A2:B2"/>
    <mergeCell ref="C4:E4"/>
    <mergeCell ref="F4:H4"/>
  </mergeCells>
  <printOptions horizontalCentered="1"/>
  <pageMargins left="0.786805555555556" right="0.786805555555556" top="0.786805555555556" bottom="0.786805555555556" header="0.313888888888889" footer="0.313888888888889"/>
  <pageSetup paperSize="9" scale="95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showZeros="0" workbookViewId="0">
      <selection activeCell="A2" sqref="A2:B2"/>
    </sheetView>
  </sheetViews>
  <sheetFormatPr defaultColWidth="9" defaultRowHeight="21" customHeight="1" outlineLevelCol="7"/>
  <cols>
    <col min="1" max="1" width="56" style="83" customWidth="1"/>
    <col min="2" max="2" width="22.25" style="83" customWidth="1"/>
    <col min="3" max="3" width="9" style="83" hidden="1" customWidth="1"/>
    <col min="4" max="4" width="12.125" style="84" hidden="1" customWidth="1"/>
    <col min="5" max="5" width="12" style="83" hidden="1" customWidth="1"/>
    <col min="6" max="6" width="9" style="83" hidden="1" customWidth="1"/>
    <col min="7" max="7" width="10.375" style="83" hidden="1" customWidth="1"/>
    <col min="8" max="8" width="11.375" style="83" hidden="1" customWidth="1"/>
    <col min="9" max="9" width="9" style="83" hidden="1" customWidth="1"/>
    <col min="10" max="254" width="9" style="83"/>
    <col min="255" max="255" width="39.375" style="83" customWidth="1"/>
    <col min="256" max="256" width="9.375" style="83" customWidth="1"/>
    <col min="257" max="257" width="40.5" style="83" customWidth="1"/>
    <col min="258" max="258" width="9.25" style="83" customWidth="1"/>
    <col min="259" max="265" width="9" style="83" hidden="1" customWidth="1"/>
    <col min="266" max="510" width="9" style="83"/>
    <col min="511" max="511" width="39.375" style="83" customWidth="1"/>
    <col min="512" max="512" width="9.375" style="83" customWidth="1"/>
    <col min="513" max="513" width="40.5" style="83" customWidth="1"/>
    <col min="514" max="514" width="9.25" style="83" customWidth="1"/>
    <col min="515" max="521" width="9" style="83" hidden="1" customWidth="1"/>
    <col min="522" max="766" width="9" style="83"/>
    <col min="767" max="767" width="39.375" style="83" customWidth="1"/>
    <col min="768" max="768" width="9.375" style="83" customWidth="1"/>
    <col min="769" max="769" width="40.5" style="83" customWidth="1"/>
    <col min="770" max="770" width="9.25" style="83" customWidth="1"/>
    <col min="771" max="777" width="9" style="83" hidden="1" customWidth="1"/>
    <col min="778" max="1022" width="9" style="83"/>
    <col min="1023" max="1023" width="39.375" style="83" customWidth="1"/>
    <col min="1024" max="1024" width="9.375" style="83" customWidth="1"/>
    <col min="1025" max="1025" width="40.5" style="83" customWidth="1"/>
    <col min="1026" max="1026" width="9.25" style="83" customWidth="1"/>
    <col min="1027" max="1033" width="9" style="83" hidden="1" customWidth="1"/>
    <col min="1034" max="1278" width="9" style="83"/>
    <col min="1279" max="1279" width="39.375" style="83" customWidth="1"/>
    <col min="1280" max="1280" width="9.375" style="83" customWidth="1"/>
    <col min="1281" max="1281" width="40.5" style="83" customWidth="1"/>
    <col min="1282" max="1282" width="9.25" style="83" customWidth="1"/>
    <col min="1283" max="1289" width="9" style="83" hidden="1" customWidth="1"/>
    <col min="1290" max="1534" width="9" style="83"/>
    <col min="1535" max="1535" width="39.375" style="83" customWidth="1"/>
    <col min="1536" max="1536" width="9.375" style="83" customWidth="1"/>
    <col min="1537" max="1537" width="40.5" style="83" customWidth="1"/>
    <col min="1538" max="1538" width="9.25" style="83" customWidth="1"/>
    <col min="1539" max="1545" width="9" style="83" hidden="1" customWidth="1"/>
    <col min="1546" max="1790" width="9" style="83"/>
    <col min="1791" max="1791" width="39.375" style="83" customWidth="1"/>
    <col min="1792" max="1792" width="9.375" style="83" customWidth="1"/>
    <col min="1793" max="1793" width="40.5" style="83" customWidth="1"/>
    <col min="1794" max="1794" width="9.25" style="83" customWidth="1"/>
    <col min="1795" max="1801" width="9" style="83" hidden="1" customWidth="1"/>
    <col min="1802" max="2046" width="9" style="83"/>
    <col min="2047" max="2047" width="39.375" style="83" customWidth="1"/>
    <col min="2048" max="2048" width="9.375" style="83" customWidth="1"/>
    <col min="2049" max="2049" width="40.5" style="83" customWidth="1"/>
    <col min="2050" max="2050" width="9.25" style="83" customWidth="1"/>
    <col min="2051" max="2057" width="9" style="83" hidden="1" customWidth="1"/>
    <col min="2058" max="2302" width="9" style="83"/>
    <col min="2303" max="2303" width="39.375" style="83" customWidth="1"/>
    <col min="2304" max="2304" width="9.375" style="83" customWidth="1"/>
    <col min="2305" max="2305" width="40.5" style="83" customWidth="1"/>
    <col min="2306" max="2306" width="9.25" style="83" customWidth="1"/>
    <col min="2307" max="2313" width="9" style="83" hidden="1" customWidth="1"/>
    <col min="2314" max="2558" width="9" style="83"/>
    <col min="2559" max="2559" width="39.375" style="83" customWidth="1"/>
    <col min="2560" max="2560" width="9.375" style="83" customWidth="1"/>
    <col min="2561" max="2561" width="40.5" style="83" customWidth="1"/>
    <col min="2562" max="2562" width="9.25" style="83" customWidth="1"/>
    <col min="2563" max="2569" width="9" style="83" hidden="1" customWidth="1"/>
    <col min="2570" max="2814" width="9" style="83"/>
    <col min="2815" max="2815" width="39.375" style="83" customWidth="1"/>
    <col min="2816" max="2816" width="9.375" style="83" customWidth="1"/>
    <col min="2817" max="2817" width="40.5" style="83" customWidth="1"/>
    <col min="2818" max="2818" width="9.25" style="83" customWidth="1"/>
    <col min="2819" max="2825" width="9" style="83" hidden="1" customWidth="1"/>
    <col min="2826" max="3070" width="9" style="83"/>
    <col min="3071" max="3071" width="39.375" style="83" customWidth="1"/>
    <col min="3072" max="3072" width="9.375" style="83" customWidth="1"/>
    <col min="3073" max="3073" width="40.5" style="83" customWidth="1"/>
    <col min="3074" max="3074" width="9.25" style="83" customWidth="1"/>
    <col min="3075" max="3081" width="9" style="83" hidden="1" customWidth="1"/>
    <col min="3082" max="3326" width="9" style="83"/>
    <col min="3327" max="3327" width="39.375" style="83" customWidth="1"/>
    <col min="3328" max="3328" width="9.375" style="83" customWidth="1"/>
    <col min="3329" max="3329" width="40.5" style="83" customWidth="1"/>
    <col min="3330" max="3330" width="9.25" style="83" customWidth="1"/>
    <col min="3331" max="3337" width="9" style="83" hidden="1" customWidth="1"/>
    <col min="3338" max="3582" width="9" style="83"/>
    <col min="3583" max="3583" width="39.375" style="83" customWidth="1"/>
    <col min="3584" max="3584" width="9.375" style="83" customWidth="1"/>
    <col min="3585" max="3585" width="40.5" style="83" customWidth="1"/>
    <col min="3586" max="3586" width="9.25" style="83" customWidth="1"/>
    <col min="3587" max="3593" width="9" style="83" hidden="1" customWidth="1"/>
    <col min="3594" max="3838" width="9" style="83"/>
    <col min="3839" max="3839" width="39.375" style="83" customWidth="1"/>
    <col min="3840" max="3840" width="9.375" style="83" customWidth="1"/>
    <col min="3841" max="3841" width="40.5" style="83" customWidth="1"/>
    <col min="3842" max="3842" width="9.25" style="83" customWidth="1"/>
    <col min="3843" max="3849" width="9" style="83" hidden="1" customWidth="1"/>
    <col min="3850" max="4094" width="9" style="83"/>
    <col min="4095" max="4095" width="39.375" style="83" customWidth="1"/>
    <col min="4096" max="4096" width="9.375" style="83" customWidth="1"/>
    <col min="4097" max="4097" width="40.5" style="83" customWidth="1"/>
    <col min="4098" max="4098" width="9.25" style="83" customWidth="1"/>
    <col min="4099" max="4105" width="9" style="83" hidden="1" customWidth="1"/>
    <col min="4106" max="4350" width="9" style="83"/>
    <col min="4351" max="4351" width="39.375" style="83" customWidth="1"/>
    <col min="4352" max="4352" width="9.375" style="83" customWidth="1"/>
    <col min="4353" max="4353" width="40.5" style="83" customWidth="1"/>
    <col min="4354" max="4354" width="9.25" style="83" customWidth="1"/>
    <col min="4355" max="4361" width="9" style="83" hidden="1" customWidth="1"/>
    <col min="4362" max="4606" width="9" style="83"/>
    <col min="4607" max="4607" width="39.375" style="83" customWidth="1"/>
    <col min="4608" max="4608" width="9.375" style="83" customWidth="1"/>
    <col min="4609" max="4609" width="40.5" style="83" customWidth="1"/>
    <col min="4610" max="4610" width="9.25" style="83" customWidth="1"/>
    <col min="4611" max="4617" width="9" style="83" hidden="1" customWidth="1"/>
    <col min="4618" max="4862" width="9" style="83"/>
    <col min="4863" max="4863" width="39.375" style="83" customWidth="1"/>
    <col min="4864" max="4864" width="9.375" style="83" customWidth="1"/>
    <col min="4865" max="4865" width="40.5" style="83" customWidth="1"/>
    <col min="4866" max="4866" width="9.25" style="83" customWidth="1"/>
    <col min="4867" max="4873" width="9" style="83" hidden="1" customWidth="1"/>
    <col min="4874" max="5118" width="9" style="83"/>
    <col min="5119" max="5119" width="39.375" style="83" customWidth="1"/>
    <col min="5120" max="5120" width="9.375" style="83" customWidth="1"/>
    <col min="5121" max="5121" width="40.5" style="83" customWidth="1"/>
    <col min="5122" max="5122" width="9.25" style="83" customWidth="1"/>
    <col min="5123" max="5129" width="9" style="83" hidden="1" customWidth="1"/>
    <col min="5130" max="5374" width="9" style="83"/>
    <col min="5375" max="5375" width="39.375" style="83" customWidth="1"/>
    <col min="5376" max="5376" width="9.375" style="83" customWidth="1"/>
    <col min="5377" max="5377" width="40.5" style="83" customWidth="1"/>
    <col min="5378" max="5378" width="9.25" style="83" customWidth="1"/>
    <col min="5379" max="5385" width="9" style="83" hidden="1" customWidth="1"/>
    <col min="5386" max="5630" width="9" style="83"/>
    <col min="5631" max="5631" width="39.375" style="83" customWidth="1"/>
    <col min="5632" max="5632" width="9.375" style="83" customWidth="1"/>
    <col min="5633" max="5633" width="40.5" style="83" customWidth="1"/>
    <col min="5634" max="5634" width="9.25" style="83" customWidth="1"/>
    <col min="5635" max="5641" width="9" style="83" hidden="1" customWidth="1"/>
    <col min="5642" max="5886" width="9" style="83"/>
    <col min="5887" max="5887" width="39.375" style="83" customWidth="1"/>
    <col min="5888" max="5888" width="9.375" style="83" customWidth="1"/>
    <col min="5889" max="5889" width="40.5" style="83" customWidth="1"/>
    <col min="5890" max="5890" width="9.25" style="83" customWidth="1"/>
    <col min="5891" max="5897" width="9" style="83" hidden="1" customWidth="1"/>
    <col min="5898" max="6142" width="9" style="83"/>
    <col min="6143" max="6143" width="39.375" style="83" customWidth="1"/>
    <col min="6144" max="6144" width="9.375" style="83" customWidth="1"/>
    <col min="6145" max="6145" width="40.5" style="83" customWidth="1"/>
    <col min="6146" max="6146" width="9.25" style="83" customWidth="1"/>
    <col min="6147" max="6153" width="9" style="83" hidden="1" customWidth="1"/>
    <col min="6154" max="6398" width="9" style="83"/>
    <col min="6399" max="6399" width="39.375" style="83" customWidth="1"/>
    <col min="6400" max="6400" width="9.375" style="83" customWidth="1"/>
    <col min="6401" max="6401" width="40.5" style="83" customWidth="1"/>
    <col min="6402" max="6402" width="9.25" style="83" customWidth="1"/>
    <col min="6403" max="6409" width="9" style="83" hidden="1" customWidth="1"/>
    <col min="6410" max="6654" width="9" style="83"/>
    <col min="6655" max="6655" width="39.375" style="83" customWidth="1"/>
    <col min="6656" max="6656" width="9.375" style="83" customWidth="1"/>
    <col min="6657" max="6657" width="40.5" style="83" customWidth="1"/>
    <col min="6658" max="6658" width="9.25" style="83" customWidth="1"/>
    <col min="6659" max="6665" width="9" style="83" hidden="1" customWidth="1"/>
    <col min="6666" max="6910" width="9" style="83"/>
    <col min="6911" max="6911" width="39.375" style="83" customWidth="1"/>
    <col min="6912" max="6912" width="9.375" style="83" customWidth="1"/>
    <col min="6913" max="6913" width="40.5" style="83" customWidth="1"/>
    <col min="6914" max="6914" width="9.25" style="83" customWidth="1"/>
    <col min="6915" max="6921" width="9" style="83" hidden="1" customWidth="1"/>
    <col min="6922" max="7166" width="9" style="83"/>
    <col min="7167" max="7167" width="39.375" style="83" customWidth="1"/>
    <col min="7168" max="7168" width="9.375" style="83" customWidth="1"/>
    <col min="7169" max="7169" width="40.5" style="83" customWidth="1"/>
    <col min="7170" max="7170" width="9.25" style="83" customWidth="1"/>
    <col min="7171" max="7177" width="9" style="83" hidden="1" customWidth="1"/>
    <col min="7178" max="7422" width="9" style="83"/>
    <col min="7423" max="7423" width="39.375" style="83" customWidth="1"/>
    <col min="7424" max="7424" width="9.375" style="83" customWidth="1"/>
    <col min="7425" max="7425" width="40.5" style="83" customWidth="1"/>
    <col min="7426" max="7426" width="9.25" style="83" customWidth="1"/>
    <col min="7427" max="7433" width="9" style="83" hidden="1" customWidth="1"/>
    <col min="7434" max="7678" width="9" style="83"/>
    <col min="7679" max="7679" width="39.375" style="83" customWidth="1"/>
    <col min="7680" max="7680" width="9.375" style="83" customWidth="1"/>
    <col min="7681" max="7681" width="40.5" style="83" customWidth="1"/>
    <col min="7682" max="7682" width="9.25" style="83" customWidth="1"/>
    <col min="7683" max="7689" width="9" style="83" hidden="1" customWidth="1"/>
    <col min="7690" max="7934" width="9" style="83"/>
    <col min="7935" max="7935" width="39.375" style="83" customWidth="1"/>
    <col min="7936" max="7936" width="9.375" style="83" customWidth="1"/>
    <col min="7937" max="7937" width="40.5" style="83" customWidth="1"/>
    <col min="7938" max="7938" width="9.25" style="83" customWidth="1"/>
    <col min="7939" max="7945" width="9" style="83" hidden="1" customWidth="1"/>
    <col min="7946" max="8190" width="9" style="83"/>
    <col min="8191" max="8191" width="39.375" style="83" customWidth="1"/>
    <col min="8192" max="8192" width="9.375" style="83" customWidth="1"/>
    <col min="8193" max="8193" width="40.5" style="83" customWidth="1"/>
    <col min="8194" max="8194" width="9.25" style="83" customWidth="1"/>
    <col min="8195" max="8201" width="9" style="83" hidden="1" customWidth="1"/>
    <col min="8202" max="8446" width="9" style="83"/>
    <col min="8447" max="8447" width="39.375" style="83" customWidth="1"/>
    <col min="8448" max="8448" width="9.375" style="83" customWidth="1"/>
    <col min="8449" max="8449" width="40.5" style="83" customWidth="1"/>
    <col min="8450" max="8450" width="9.25" style="83" customWidth="1"/>
    <col min="8451" max="8457" width="9" style="83" hidden="1" customWidth="1"/>
    <col min="8458" max="8702" width="9" style="83"/>
    <col min="8703" max="8703" width="39.375" style="83" customWidth="1"/>
    <col min="8704" max="8704" width="9.375" style="83" customWidth="1"/>
    <col min="8705" max="8705" width="40.5" style="83" customWidth="1"/>
    <col min="8706" max="8706" width="9.25" style="83" customWidth="1"/>
    <col min="8707" max="8713" width="9" style="83" hidden="1" customWidth="1"/>
    <col min="8714" max="8958" width="9" style="83"/>
    <col min="8959" max="8959" width="39.375" style="83" customWidth="1"/>
    <col min="8960" max="8960" width="9.375" style="83" customWidth="1"/>
    <col min="8961" max="8961" width="40.5" style="83" customWidth="1"/>
    <col min="8962" max="8962" width="9.25" style="83" customWidth="1"/>
    <col min="8963" max="8969" width="9" style="83" hidden="1" customWidth="1"/>
    <col min="8970" max="9214" width="9" style="83"/>
    <col min="9215" max="9215" width="39.375" style="83" customWidth="1"/>
    <col min="9216" max="9216" width="9.375" style="83" customWidth="1"/>
    <col min="9217" max="9217" width="40.5" style="83" customWidth="1"/>
    <col min="9218" max="9218" width="9.25" style="83" customWidth="1"/>
    <col min="9219" max="9225" width="9" style="83" hidden="1" customWidth="1"/>
    <col min="9226" max="9470" width="9" style="83"/>
    <col min="9471" max="9471" width="39.375" style="83" customWidth="1"/>
    <col min="9472" max="9472" width="9.375" style="83" customWidth="1"/>
    <col min="9473" max="9473" width="40.5" style="83" customWidth="1"/>
    <col min="9474" max="9474" width="9.25" style="83" customWidth="1"/>
    <col min="9475" max="9481" width="9" style="83" hidden="1" customWidth="1"/>
    <col min="9482" max="9726" width="9" style="83"/>
    <col min="9727" max="9727" width="39.375" style="83" customWidth="1"/>
    <col min="9728" max="9728" width="9.375" style="83" customWidth="1"/>
    <col min="9729" max="9729" width="40.5" style="83" customWidth="1"/>
    <col min="9730" max="9730" width="9.25" style="83" customWidth="1"/>
    <col min="9731" max="9737" width="9" style="83" hidden="1" customWidth="1"/>
    <col min="9738" max="9982" width="9" style="83"/>
    <col min="9983" max="9983" width="39.375" style="83" customWidth="1"/>
    <col min="9984" max="9984" width="9.375" style="83" customWidth="1"/>
    <col min="9985" max="9985" width="40.5" style="83" customWidth="1"/>
    <col min="9986" max="9986" width="9.25" style="83" customWidth="1"/>
    <col min="9987" max="9993" width="9" style="83" hidden="1" customWidth="1"/>
    <col min="9994" max="10238" width="9" style="83"/>
    <col min="10239" max="10239" width="39.375" style="83" customWidth="1"/>
    <col min="10240" max="10240" width="9.375" style="83" customWidth="1"/>
    <col min="10241" max="10241" width="40.5" style="83" customWidth="1"/>
    <col min="10242" max="10242" width="9.25" style="83" customWidth="1"/>
    <col min="10243" max="10249" width="9" style="83" hidden="1" customWidth="1"/>
    <col min="10250" max="10494" width="9" style="83"/>
    <col min="10495" max="10495" width="39.375" style="83" customWidth="1"/>
    <col min="10496" max="10496" width="9.375" style="83" customWidth="1"/>
    <col min="10497" max="10497" width="40.5" style="83" customWidth="1"/>
    <col min="10498" max="10498" width="9.25" style="83" customWidth="1"/>
    <col min="10499" max="10505" width="9" style="83" hidden="1" customWidth="1"/>
    <col min="10506" max="10750" width="9" style="83"/>
    <col min="10751" max="10751" width="39.375" style="83" customWidth="1"/>
    <col min="10752" max="10752" width="9.375" style="83" customWidth="1"/>
    <col min="10753" max="10753" width="40.5" style="83" customWidth="1"/>
    <col min="10754" max="10754" width="9.25" style="83" customWidth="1"/>
    <col min="10755" max="10761" width="9" style="83" hidden="1" customWidth="1"/>
    <col min="10762" max="11006" width="9" style="83"/>
    <col min="11007" max="11007" width="39.375" style="83" customWidth="1"/>
    <col min="11008" max="11008" width="9.375" style="83" customWidth="1"/>
    <col min="11009" max="11009" width="40.5" style="83" customWidth="1"/>
    <col min="11010" max="11010" width="9.25" style="83" customWidth="1"/>
    <col min="11011" max="11017" width="9" style="83" hidden="1" customWidth="1"/>
    <col min="11018" max="11262" width="9" style="83"/>
    <col min="11263" max="11263" width="39.375" style="83" customWidth="1"/>
    <col min="11264" max="11264" width="9.375" style="83" customWidth="1"/>
    <col min="11265" max="11265" width="40.5" style="83" customWidth="1"/>
    <col min="11266" max="11266" width="9.25" style="83" customWidth="1"/>
    <col min="11267" max="11273" width="9" style="83" hidden="1" customWidth="1"/>
    <col min="11274" max="11518" width="9" style="83"/>
    <col min="11519" max="11519" width="39.375" style="83" customWidth="1"/>
    <col min="11520" max="11520" width="9.375" style="83" customWidth="1"/>
    <col min="11521" max="11521" width="40.5" style="83" customWidth="1"/>
    <col min="11522" max="11522" width="9.25" style="83" customWidth="1"/>
    <col min="11523" max="11529" width="9" style="83" hidden="1" customWidth="1"/>
    <col min="11530" max="11774" width="9" style="83"/>
    <col min="11775" max="11775" width="39.375" style="83" customWidth="1"/>
    <col min="11776" max="11776" width="9.375" style="83" customWidth="1"/>
    <col min="11777" max="11777" width="40.5" style="83" customWidth="1"/>
    <col min="11778" max="11778" width="9.25" style="83" customWidth="1"/>
    <col min="11779" max="11785" width="9" style="83" hidden="1" customWidth="1"/>
    <col min="11786" max="12030" width="9" style="83"/>
    <col min="12031" max="12031" width="39.375" style="83" customWidth="1"/>
    <col min="12032" max="12032" width="9.375" style="83" customWidth="1"/>
    <col min="12033" max="12033" width="40.5" style="83" customWidth="1"/>
    <col min="12034" max="12034" width="9.25" style="83" customWidth="1"/>
    <col min="12035" max="12041" width="9" style="83" hidden="1" customWidth="1"/>
    <col min="12042" max="12286" width="9" style="83"/>
    <col min="12287" max="12287" width="39.375" style="83" customWidth="1"/>
    <col min="12288" max="12288" width="9.375" style="83" customWidth="1"/>
    <col min="12289" max="12289" width="40.5" style="83" customWidth="1"/>
    <col min="12290" max="12290" width="9.25" style="83" customWidth="1"/>
    <col min="12291" max="12297" width="9" style="83" hidden="1" customWidth="1"/>
    <col min="12298" max="12542" width="9" style="83"/>
    <col min="12543" max="12543" width="39.375" style="83" customWidth="1"/>
    <col min="12544" max="12544" width="9.375" style="83" customWidth="1"/>
    <col min="12545" max="12545" width="40.5" style="83" customWidth="1"/>
    <col min="12546" max="12546" width="9.25" style="83" customWidth="1"/>
    <col min="12547" max="12553" width="9" style="83" hidden="1" customWidth="1"/>
    <col min="12554" max="12798" width="9" style="83"/>
    <col min="12799" max="12799" width="39.375" style="83" customWidth="1"/>
    <col min="12800" max="12800" width="9.375" style="83" customWidth="1"/>
    <col min="12801" max="12801" width="40.5" style="83" customWidth="1"/>
    <col min="12802" max="12802" width="9.25" style="83" customWidth="1"/>
    <col min="12803" max="12809" width="9" style="83" hidden="1" customWidth="1"/>
    <col min="12810" max="13054" width="9" style="83"/>
    <col min="13055" max="13055" width="39.375" style="83" customWidth="1"/>
    <col min="13056" max="13056" width="9.375" style="83" customWidth="1"/>
    <col min="13057" max="13057" width="40.5" style="83" customWidth="1"/>
    <col min="13058" max="13058" width="9.25" style="83" customWidth="1"/>
    <col min="13059" max="13065" width="9" style="83" hidden="1" customWidth="1"/>
    <col min="13066" max="13310" width="9" style="83"/>
    <col min="13311" max="13311" width="39.375" style="83" customWidth="1"/>
    <col min="13312" max="13312" width="9.375" style="83" customWidth="1"/>
    <col min="13313" max="13313" width="40.5" style="83" customWidth="1"/>
    <col min="13314" max="13314" width="9.25" style="83" customWidth="1"/>
    <col min="13315" max="13321" width="9" style="83" hidden="1" customWidth="1"/>
    <col min="13322" max="13566" width="9" style="83"/>
    <col min="13567" max="13567" width="39.375" style="83" customWidth="1"/>
    <col min="13568" max="13568" width="9.375" style="83" customWidth="1"/>
    <col min="13569" max="13569" width="40.5" style="83" customWidth="1"/>
    <col min="13570" max="13570" width="9.25" style="83" customWidth="1"/>
    <col min="13571" max="13577" width="9" style="83" hidden="1" customWidth="1"/>
    <col min="13578" max="13822" width="9" style="83"/>
    <col min="13823" max="13823" width="39.375" style="83" customWidth="1"/>
    <col min="13824" max="13824" width="9.375" style="83" customWidth="1"/>
    <col min="13825" max="13825" width="40.5" style="83" customWidth="1"/>
    <col min="13826" max="13826" width="9.25" style="83" customWidth="1"/>
    <col min="13827" max="13833" width="9" style="83" hidden="1" customWidth="1"/>
    <col min="13834" max="14078" width="9" style="83"/>
    <col min="14079" max="14079" width="39.375" style="83" customWidth="1"/>
    <col min="14080" max="14080" width="9.375" style="83" customWidth="1"/>
    <col min="14081" max="14081" width="40.5" style="83" customWidth="1"/>
    <col min="14082" max="14082" width="9.25" style="83" customWidth="1"/>
    <col min="14083" max="14089" width="9" style="83" hidden="1" customWidth="1"/>
    <col min="14090" max="14334" width="9" style="83"/>
    <col min="14335" max="14335" width="39.375" style="83" customWidth="1"/>
    <col min="14336" max="14336" width="9.375" style="83" customWidth="1"/>
    <col min="14337" max="14337" width="40.5" style="83" customWidth="1"/>
    <col min="14338" max="14338" width="9.25" style="83" customWidth="1"/>
    <col min="14339" max="14345" width="9" style="83" hidden="1" customWidth="1"/>
    <col min="14346" max="14590" width="9" style="83"/>
    <col min="14591" max="14591" width="39.375" style="83" customWidth="1"/>
    <col min="14592" max="14592" width="9.375" style="83" customWidth="1"/>
    <col min="14593" max="14593" width="40.5" style="83" customWidth="1"/>
    <col min="14594" max="14594" width="9.25" style="83" customWidth="1"/>
    <col min="14595" max="14601" width="9" style="83" hidden="1" customWidth="1"/>
    <col min="14602" max="14846" width="9" style="83"/>
    <col min="14847" max="14847" width="39.375" style="83" customWidth="1"/>
    <col min="14848" max="14848" width="9.375" style="83" customWidth="1"/>
    <col min="14849" max="14849" width="40.5" style="83" customWidth="1"/>
    <col min="14850" max="14850" width="9.25" style="83" customWidth="1"/>
    <col min="14851" max="14857" width="9" style="83" hidden="1" customWidth="1"/>
    <col min="14858" max="15102" width="9" style="83"/>
    <col min="15103" max="15103" width="39.375" style="83" customWidth="1"/>
    <col min="15104" max="15104" width="9.375" style="83" customWidth="1"/>
    <col min="15105" max="15105" width="40.5" style="83" customWidth="1"/>
    <col min="15106" max="15106" width="9.25" style="83" customWidth="1"/>
    <col min="15107" max="15113" width="9" style="83" hidden="1" customWidth="1"/>
    <col min="15114" max="15358" width="9" style="83"/>
    <col min="15359" max="15359" width="39.375" style="83" customWidth="1"/>
    <col min="15360" max="15360" width="9.375" style="83" customWidth="1"/>
    <col min="15361" max="15361" width="40.5" style="83" customWidth="1"/>
    <col min="15362" max="15362" width="9.25" style="83" customWidth="1"/>
    <col min="15363" max="15369" width="9" style="83" hidden="1" customWidth="1"/>
    <col min="15370" max="15614" width="9" style="83"/>
    <col min="15615" max="15615" width="39.375" style="83" customWidth="1"/>
    <col min="15616" max="15616" width="9.375" style="83" customWidth="1"/>
    <col min="15617" max="15617" width="40.5" style="83" customWidth="1"/>
    <col min="15618" max="15618" width="9.25" style="83" customWidth="1"/>
    <col min="15619" max="15625" width="9" style="83" hidden="1" customWidth="1"/>
    <col min="15626" max="15870" width="9" style="83"/>
    <col min="15871" max="15871" width="39.375" style="83" customWidth="1"/>
    <col min="15872" max="15872" width="9.375" style="83" customWidth="1"/>
    <col min="15873" max="15873" width="40.5" style="83" customWidth="1"/>
    <col min="15874" max="15874" width="9.25" style="83" customWidth="1"/>
    <col min="15875" max="15881" width="9" style="83" hidden="1" customWidth="1"/>
    <col min="15882" max="16126" width="9" style="83"/>
    <col min="16127" max="16127" width="39.375" style="83" customWidth="1"/>
    <col min="16128" max="16128" width="9.375" style="83" customWidth="1"/>
    <col min="16129" max="16129" width="40.5" style="83" customWidth="1"/>
    <col min="16130" max="16130" width="9.25" style="83" customWidth="1"/>
    <col min="16131" max="16137" width="9" style="83" hidden="1" customWidth="1"/>
    <col min="16138" max="16384" width="9" style="83"/>
  </cols>
  <sheetData>
    <row r="1" s="77" customFormat="1" ht="34.5" customHeight="1" spans="1:4">
      <c r="A1" s="77" t="str">
        <f>目录!C27</f>
        <v>表二十二</v>
      </c>
      <c r="D1" s="86"/>
    </row>
    <row r="2" s="78" customFormat="1" ht="33.75" customHeight="1" spans="1:4">
      <c r="A2" s="87" t="s">
        <v>1513</v>
      </c>
      <c r="B2" s="87"/>
      <c r="D2" s="88"/>
    </row>
    <row r="3" ht="24.95" customHeight="1" spans="2:2">
      <c r="B3" s="104" t="s">
        <v>1514</v>
      </c>
    </row>
    <row r="4" s="79" customFormat="1" ht="36" customHeight="1" spans="1:8">
      <c r="A4" s="90" t="s">
        <v>1482</v>
      </c>
      <c r="B4" s="91" t="s">
        <v>1515</v>
      </c>
      <c r="C4" s="92" t="s">
        <v>1484</v>
      </c>
      <c r="D4" s="93"/>
      <c r="E4" s="93"/>
      <c r="F4" s="93" t="s">
        <v>1485</v>
      </c>
      <c r="G4" s="93"/>
      <c r="H4" s="93"/>
    </row>
    <row r="5" s="82" customFormat="1" ht="24" customHeight="1" spans="1:8">
      <c r="A5" s="105" t="s">
        <v>1516</v>
      </c>
      <c r="B5" s="100" t="s">
        <v>1487</v>
      </c>
      <c r="C5" s="106"/>
      <c r="D5" s="103" t="e">
        <v>#DIV/0!</v>
      </c>
      <c r="E5" s="107">
        <v>75600</v>
      </c>
      <c r="F5" s="108"/>
      <c r="G5" s="103" t="e">
        <v>#DIV/0!</v>
      </c>
      <c r="H5" s="107">
        <v>62455</v>
      </c>
    </row>
    <row r="6" s="81" customFormat="1" ht="24" customHeight="1" spans="1:4">
      <c r="A6" s="109" t="s">
        <v>1517</v>
      </c>
      <c r="B6" s="95" t="s">
        <v>1487</v>
      </c>
      <c r="D6" s="97"/>
    </row>
    <row r="7" s="81" customFormat="1" ht="24" customHeight="1" spans="1:4">
      <c r="A7" s="109" t="s">
        <v>1518</v>
      </c>
      <c r="B7" s="100" t="s">
        <v>1487</v>
      </c>
      <c r="D7" s="97"/>
    </row>
    <row r="8" s="81" customFormat="1" ht="24" customHeight="1" spans="1:4">
      <c r="A8" s="109" t="s">
        <v>1519</v>
      </c>
      <c r="B8" s="95" t="s">
        <v>1487</v>
      </c>
      <c r="D8" s="97"/>
    </row>
    <row r="9" s="81" customFormat="1" ht="24" customHeight="1" spans="1:4">
      <c r="A9" s="109" t="s">
        <v>1520</v>
      </c>
      <c r="B9" s="100" t="s">
        <v>1487</v>
      </c>
      <c r="D9" s="97"/>
    </row>
    <row r="10" s="81" customFormat="1" ht="24" customHeight="1" spans="1:4">
      <c r="A10" s="109" t="s">
        <v>1521</v>
      </c>
      <c r="B10" s="95" t="s">
        <v>1487</v>
      </c>
      <c r="D10" s="97"/>
    </row>
    <row r="11" s="81" customFormat="1" ht="24" customHeight="1" spans="1:8">
      <c r="A11" s="105" t="s">
        <v>1522</v>
      </c>
      <c r="B11" s="100" t="s">
        <v>1487</v>
      </c>
      <c r="D11" s="97"/>
      <c r="F11" s="108"/>
      <c r="G11" s="103" t="e">
        <v>#DIV/0!</v>
      </c>
      <c r="H11" s="107">
        <v>12734</v>
      </c>
    </row>
    <row r="12" s="81" customFormat="1" ht="24" customHeight="1" spans="1:4">
      <c r="A12" s="109" t="s">
        <v>1523</v>
      </c>
      <c r="B12" s="95" t="s">
        <v>1487</v>
      </c>
      <c r="D12" s="97"/>
    </row>
    <row r="13" s="81" customFormat="1" ht="24" customHeight="1" spans="1:4">
      <c r="A13" s="109" t="s">
        <v>1524</v>
      </c>
      <c r="B13" s="100" t="s">
        <v>1487</v>
      </c>
      <c r="D13" s="97"/>
    </row>
    <row r="14" s="81" customFormat="1" ht="24" customHeight="1" spans="1:4">
      <c r="A14" s="109" t="s">
        <v>1525</v>
      </c>
      <c r="B14" s="95" t="s">
        <v>1487</v>
      </c>
      <c r="D14" s="97"/>
    </row>
    <row r="15" s="81" customFormat="1" ht="24" customHeight="1" spans="1:4">
      <c r="A15" s="109" t="s">
        <v>1526</v>
      </c>
      <c r="B15" s="100" t="s">
        <v>1487</v>
      </c>
      <c r="D15" s="97"/>
    </row>
    <row r="16" s="81" customFormat="1" ht="24" customHeight="1" spans="1:4">
      <c r="A16" s="109" t="s">
        <v>1527</v>
      </c>
      <c r="B16" s="95" t="s">
        <v>1487</v>
      </c>
      <c r="D16" s="97"/>
    </row>
    <row r="17" s="81" customFormat="1" ht="24" customHeight="1" spans="1:4">
      <c r="A17" s="109" t="s">
        <v>1528</v>
      </c>
      <c r="B17" s="100" t="s">
        <v>1487</v>
      </c>
      <c r="D17" s="97"/>
    </row>
    <row r="18" s="81" customFormat="1" ht="24" customHeight="1" spans="1:4">
      <c r="A18" s="109" t="s">
        <v>1529</v>
      </c>
      <c r="B18" s="95" t="s">
        <v>1487</v>
      </c>
      <c r="D18" s="97"/>
    </row>
    <row r="19" s="81" customFormat="1" ht="24" customHeight="1" spans="1:4">
      <c r="A19" s="105" t="s">
        <v>1530</v>
      </c>
      <c r="B19" s="100" t="s">
        <v>1487</v>
      </c>
      <c r="D19" s="97"/>
    </row>
    <row r="20" s="81" customFormat="1" ht="24" customHeight="1" spans="1:4">
      <c r="A20" s="109" t="s">
        <v>1530</v>
      </c>
      <c r="B20" s="95" t="s">
        <v>1487</v>
      </c>
      <c r="D20" s="97"/>
    </row>
    <row r="21" s="82" customFormat="1" ht="24" customHeight="1" spans="1:5">
      <c r="A21" s="110"/>
      <c r="B21" s="95"/>
      <c r="C21" s="106"/>
      <c r="D21" s="103" t="e">
        <v>#DIV/0!</v>
      </c>
      <c r="E21" s="107">
        <v>14400</v>
      </c>
    </row>
    <row r="22" s="81" customFormat="1" ht="24" customHeight="1" spans="1:4">
      <c r="A22" s="109"/>
      <c r="B22" s="95"/>
      <c r="D22" s="97"/>
    </row>
    <row r="23" s="81" customFormat="1" ht="24" customHeight="1" spans="1:4">
      <c r="A23" s="109"/>
      <c r="B23" s="95"/>
      <c r="D23" s="97"/>
    </row>
    <row r="24" s="82" customFormat="1" ht="24" customHeight="1" spans="1:4">
      <c r="A24" s="109"/>
      <c r="B24" s="95"/>
      <c r="D24" s="103"/>
    </row>
    <row r="25" s="81" customFormat="1" ht="32.25" customHeight="1" spans="1:4">
      <c r="A25" s="109"/>
      <c r="B25" s="95"/>
      <c r="D25" s="97"/>
    </row>
    <row r="26" s="81" customFormat="1" ht="24" customHeight="1" spans="1:4">
      <c r="A26" s="109"/>
      <c r="B26" s="95"/>
      <c r="D26" s="97"/>
    </row>
    <row r="27" s="81" customFormat="1" ht="24" customHeight="1" spans="1:8">
      <c r="A27" s="111" t="s">
        <v>1531</v>
      </c>
      <c r="B27" s="100" t="s">
        <v>1487</v>
      </c>
      <c r="D27" s="103" t="e">
        <v>#DIV/0!</v>
      </c>
      <c r="G27" s="103" t="e">
        <v>#DIV/0!</v>
      </c>
      <c r="H27" s="107">
        <v>75189</v>
      </c>
    </row>
    <row r="28" s="80" customFormat="1" ht="24" customHeight="1" spans="1:4">
      <c r="A28" s="112" t="s">
        <v>1114</v>
      </c>
      <c r="B28" s="95" t="s">
        <v>1487</v>
      </c>
      <c r="D28" s="96"/>
    </row>
    <row r="29" s="81" customFormat="1" ht="24" customHeight="1" spans="1:4">
      <c r="A29" s="112" t="s">
        <v>1532</v>
      </c>
      <c r="B29" s="95" t="s">
        <v>1487</v>
      </c>
      <c r="D29" s="97"/>
    </row>
    <row r="30" s="81" customFormat="1" ht="24" customHeight="1" spans="1:4">
      <c r="A30" s="113"/>
      <c r="B30" s="95"/>
      <c r="D30" s="97"/>
    </row>
    <row r="31" s="81" customFormat="1" ht="24" customHeight="1" spans="1:4">
      <c r="A31" s="113"/>
      <c r="B31" s="95"/>
      <c r="D31" s="97"/>
    </row>
    <row r="32" s="81" customFormat="1" ht="24" customHeight="1" spans="1:4">
      <c r="A32" s="99" t="s">
        <v>1267</v>
      </c>
      <c r="B32" s="100" t="s">
        <v>1487</v>
      </c>
      <c r="D32" s="97"/>
    </row>
    <row r="33" s="81" customFormat="1" customHeight="1" spans="1:4">
      <c r="A33" s="114"/>
      <c r="B33" s="115"/>
      <c r="D33" s="97"/>
    </row>
    <row r="34" s="81" customFormat="1" customHeight="1" spans="1:4">
      <c r="A34" s="101" t="s">
        <v>1512</v>
      </c>
      <c r="D34" s="97"/>
    </row>
    <row r="35" s="82" customFormat="1" customHeight="1" spans="1:4">
      <c r="A35" s="81"/>
      <c r="B35" s="81"/>
      <c r="D35" s="103"/>
    </row>
    <row r="36" s="81" customFormat="1" customHeight="1" spans="4:4">
      <c r="D36" s="97"/>
    </row>
    <row r="37" s="81" customFormat="1" customHeight="1" spans="4:4">
      <c r="D37" s="97"/>
    </row>
    <row r="38" s="81" customFormat="1" customHeight="1" spans="1:4">
      <c r="A38" s="82"/>
      <c r="B38" s="82"/>
      <c r="D38" s="97"/>
    </row>
    <row r="39" s="81" customFormat="1" customHeight="1" spans="4:4">
      <c r="D39" s="97"/>
    </row>
    <row r="40" s="81" customFormat="1" customHeight="1" spans="4:4">
      <c r="D40" s="97"/>
    </row>
    <row r="41" s="82" customFormat="1" customHeight="1" spans="1:4">
      <c r="A41" s="81"/>
      <c r="B41" s="81"/>
      <c r="D41" s="103"/>
    </row>
    <row r="42" s="81" customFormat="1" customHeight="1" spans="4:4">
      <c r="D42" s="97"/>
    </row>
    <row r="43" s="81" customFormat="1" customHeight="1" spans="4:4">
      <c r="D43" s="97"/>
    </row>
    <row r="44" s="81" customFormat="1" customHeight="1" spans="1:4">
      <c r="A44" s="82"/>
      <c r="B44" s="82"/>
      <c r="D44" s="97"/>
    </row>
    <row r="45" s="81" customFormat="1" customHeight="1" spans="4:4">
      <c r="D45" s="97"/>
    </row>
    <row r="46" s="81" customFormat="1" customHeight="1" spans="4:4">
      <c r="D46" s="97"/>
    </row>
    <row r="47" s="81" customFormat="1" customHeight="1" spans="4:4">
      <c r="D47" s="97"/>
    </row>
    <row r="48" s="81" customFormat="1" customHeight="1" spans="4:4">
      <c r="D48" s="97"/>
    </row>
  </sheetData>
  <mergeCells count="3">
    <mergeCell ref="A2:B2"/>
    <mergeCell ref="C4:E4"/>
    <mergeCell ref="F4:H4"/>
  </mergeCells>
  <printOptions horizontalCentered="1"/>
  <pageMargins left="0.786805555555556" right="0.786805555555556" top="0.786805555555556" bottom="0.786805555555556" header="0.313888888888889" footer="0.313888888888889"/>
  <pageSetup paperSize="9" scale="80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showZeros="0" workbookViewId="0">
      <selection activeCell="A2" sqref="A2:B2"/>
    </sheetView>
  </sheetViews>
  <sheetFormatPr defaultColWidth="9" defaultRowHeight="21" customHeight="1" outlineLevelCol="7"/>
  <cols>
    <col min="1" max="1" width="56" style="83" customWidth="1"/>
    <col min="2" max="2" width="22.25" style="83" customWidth="1"/>
    <col min="3" max="3" width="9" style="83" hidden="1" customWidth="1"/>
    <col min="4" max="4" width="12.125" style="84" hidden="1" customWidth="1"/>
    <col min="5" max="5" width="12" style="83" hidden="1" customWidth="1"/>
    <col min="6" max="6" width="9" style="83" hidden="1" customWidth="1"/>
    <col min="7" max="7" width="10.375" style="83" hidden="1" customWidth="1"/>
    <col min="8" max="8" width="11.375" style="83" hidden="1" customWidth="1"/>
    <col min="9" max="9" width="9" style="83" hidden="1" customWidth="1"/>
    <col min="10" max="254" width="9" style="83"/>
    <col min="255" max="255" width="39.375" style="83" customWidth="1"/>
    <col min="256" max="256" width="9.375" style="83" customWidth="1"/>
    <col min="257" max="257" width="40.5" style="83" customWidth="1"/>
    <col min="258" max="258" width="9.25" style="83" customWidth="1"/>
    <col min="259" max="265" width="9" style="83" hidden="1" customWidth="1"/>
    <col min="266" max="510" width="9" style="83"/>
    <col min="511" max="511" width="39.375" style="83" customWidth="1"/>
    <col min="512" max="512" width="9.375" style="83" customWidth="1"/>
    <col min="513" max="513" width="40.5" style="83" customWidth="1"/>
    <col min="514" max="514" width="9.25" style="83" customWidth="1"/>
    <col min="515" max="521" width="9" style="83" hidden="1" customWidth="1"/>
    <col min="522" max="766" width="9" style="83"/>
    <col min="767" max="767" width="39.375" style="83" customWidth="1"/>
    <col min="768" max="768" width="9.375" style="83" customWidth="1"/>
    <col min="769" max="769" width="40.5" style="83" customWidth="1"/>
    <col min="770" max="770" width="9.25" style="83" customWidth="1"/>
    <col min="771" max="777" width="9" style="83" hidden="1" customWidth="1"/>
    <col min="778" max="1022" width="9" style="83"/>
    <col min="1023" max="1023" width="39.375" style="83" customWidth="1"/>
    <col min="1024" max="1024" width="9.375" style="83" customWidth="1"/>
    <col min="1025" max="1025" width="40.5" style="83" customWidth="1"/>
    <col min="1026" max="1026" width="9.25" style="83" customWidth="1"/>
    <col min="1027" max="1033" width="9" style="83" hidden="1" customWidth="1"/>
    <col min="1034" max="1278" width="9" style="83"/>
    <col min="1279" max="1279" width="39.375" style="83" customWidth="1"/>
    <col min="1280" max="1280" width="9.375" style="83" customWidth="1"/>
    <col min="1281" max="1281" width="40.5" style="83" customWidth="1"/>
    <col min="1282" max="1282" width="9.25" style="83" customWidth="1"/>
    <col min="1283" max="1289" width="9" style="83" hidden="1" customWidth="1"/>
    <col min="1290" max="1534" width="9" style="83"/>
    <col min="1535" max="1535" width="39.375" style="83" customWidth="1"/>
    <col min="1536" max="1536" width="9.375" style="83" customWidth="1"/>
    <col min="1537" max="1537" width="40.5" style="83" customWidth="1"/>
    <col min="1538" max="1538" width="9.25" style="83" customWidth="1"/>
    <col min="1539" max="1545" width="9" style="83" hidden="1" customWidth="1"/>
    <col min="1546" max="1790" width="9" style="83"/>
    <col min="1791" max="1791" width="39.375" style="83" customWidth="1"/>
    <col min="1792" max="1792" width="9.375" style="83" customWidth="1"/>
    <col min="1793" max="1793" width="40.5" style="83" customWidth="1"/>
    <col min="1794" max="1794" width="9.25" style="83" customWidth="1"/>
    <col min="1795" max="1801" width="9" style="83" hidden="1" customWidth="1"/>
    <col min="1802" max="2046" width="9" style="83"/>
    <col min="2047" max="2047" width="39.375" style="83" customWidth="1"/>
    <col min="2048" max="2048" width="9.375" style="83" customWidth="1"/>
    <col min="2049" max="2049" width="40.5" style="83" customWidth="1"/>
    <col min="2050" max="2050" width="9.25" style="83" customWidth="1"/>
    <col min="2051" max="2057" width="9" style="83" hidden="1" customWidth="1"/>
    <col min="2058" max="2302" width="9" style="83"/>
    <col min="2303" max="2303" width="39.375" style="83" customWidth="1"/>
    <col min="2304" max="2304" width="9.375" style="83" customWidth="1"/>
    <col min="2305" max="2305" width="40.5" style="83" customWidth="1"/>
    <col min="2306" max="2306" width="9.25" style="83" customWidth="1"/>
    <col min="2307" max="2313" width="9" style="83" hidden="1" customWidth="1"/>
    <col min="2314" max="2558" width="9" style="83"/>
    <col min="2559" max="2559" width="39.375" style="83" customWidth="1"/>
    <col min="2560" max="2560" width="9.375" style="83" customWidth="1"/>
    <col min="2561" max="2561" width="40.5" style="83" customWidth="1"/>
    <col min="2562" max="2562" width="9.25" style="83" customWidth="1"/>
    <col min="2563" max="2569" width="9" style="83" hidden="1" customWidth="1"/>
    <col min="2570" max="2814" width="9" style="83"/>
    <col min="2815" max="2815" width="39.375" style="83" customWidth="1"/>
    <col min="2816" max="2816" width="9.375" style="83" customWidth="1"/>
    <col min="2817" max="2817" width="40.5" style="83" customWidth="1"/>
    <col min="2818" max="2818" width="9.25" style="83" customWidth="1"/>
    <col min="2819" max="2825" width="9" style="83" hidden="1" customWidth="1"/>
    <col min="2826" max="3070" width="9" style="83"/>
    <col min="3071" max="3071" width="39.375" style="83" customWidth="1"/>
    <col min="3072" max="3072" width="9.375" style="83" customWidth="1"/>
    <col min="3073" max="3073" width="40.5" style="83" customWidth="1"/>
    <col min="3074" max="3074" width="9.25" style="83" customWidth="1"/>
    <col min="3075" max="3081" width="9" style="83" hidden="1" customWidth="1"/>
    <col min="3082" max="3326" width="9" style="83"/>
    <col min="3327" max="3327" width="39.375" style="83" customWidth="1"/>
    <col min="3328" max="3328" width="9.375" style="83" customWidth="1"/>
    <col min="3329" max="3329" width="40.5" style="83" customWidth="1"/>
    <col min="3330" max="3330" width="9.25" style="83" customWidth="1"/>
    <col min="3331" max="3337" width="9" style="83" hidden="1" customWidth="1"/>
    <col min="3338" max="3582" width="9" style="83"/>
    <col min="3583" max="3583" width="39.375" style="83" customWidth="1"/>
    <col min="3584" max="3584" width="9.375" style="83" customWidth="1"/>
    <col min="3585" max="3585" width="40.5" style="83" customWidth="1"/>
    <col min="3586" max="3586" width="9.25" style="83" customWidth="1"/>
    <col min="3587" max="3593" width="9" style="83" hidden="1" customWidth="1"/>
    <col min="3594" max="3838" width="9" style="83"/>
    <col min="3839" max="3839" width="39.375" style="83" customWidth="1"/>
    <col min="3840" max="3840" width="9.375" style="83" customWidth="1"/>
    <col min="3841" max="3841" width="40.5" style="83" customWidth="1"/>
    <col min="3842" max="3842" width="9.25" style="83" customWidth="1"/>
    <col min="3843" max="3849" width="9" style="83" hidden="1" customWidth="1"/>
    <col min="3850" max="4094" width="9" style="83"/>
    <col min="4095" max="4095" width="39.375" style="83" customWidth="1"/>
    <col min="4096" max="4096" width="9.375" style="83" customWidth="1"/>
    <col min="4097" max="4097" width="40.5" style="83" customWidth="1"/>
    <col min="4098" max="4098" width="9.25" style="83" customWidth="1"/>
    <col min="4099" max="4105" width="9" style="83" hidden="1" customWidth="1"/>
    <col min="4106" max="4350" width="9" style="83"/>
    <col min="4351" max="4351" width="39.375" style="83" customWidth="1"/>
    <col min="4352" max="4352" width="9.375" style="83" customWidth="1"/>
    <col min="4353" max="4353" width="40.5" style="83" customWidth="1"/>
    <col min="4354" max="4354" width="9.25" style="83" customWidth="1"/>
    <col min="4355" max="4361" width="9" style="83" hidden="1" customWidth="1"/>
    <col min="4362" max="4606" width="9" style="83"/>
    <col min="4607" max="4607" width="39.375" style="83" customWidth="1"/>
    <col min="4608" max="4608" width="9.375" style="83" customWidth="1"/>
    <col min="4609" max="4609" width="40.5" style="83" customWidth="1"/>
    <col min="4610" max="4610" width="9.25" style="83" customWidth="1"/>
    <col min="4611" max="4617" width="9" style="83" hidden="1" customWidth="1"/>
    <col min="4618" max="4862" width="9" style="83"/>
    <col min="4863" max="4863" width="39.375" style="83" customWidth="1"/>
    <col min="4864" max="4864" width="9.375" style="83" customWidth="1"/>
    <col min="4865" max="4865" width="40.5" style="83" customWidth="1"/>
    <col min="4866" max="4866" width="9.25" style="83" customWidth="1"/>
    <col min="4867" max="4873" width="9" style="83" hidden="1" customWidth="1"/>
    <col min="4874" max="5118" width="9" style="83"/>
    <col min="5119" max="5119" width="39.375" style="83" customWidth="1"/>
    <col min="5120" max="5120" width="9.375" style="83" customWidth="1"/>
    <col min="5121" max="5121" width="40.5" style="83" customWidth="1"/>
    <col min="5122" max="5122" width="9.25" style="83" customWidth="1"/>
    <col min="5123" max="5129" width="9" style="83" hidden="1" customWidth="1"/>
    <col min="5130" max="5374" width="9" style="83"/>
    <col min="5375" max="5375" width="39.375" style="83" customWidth="1"/>
    <col min="5376" max="5376" width="9.375" style="83" customWidth="1"/>
    <col min="5377" max="5377" width="40.5" style="83" customWidth="1"/>
    <col min="5378" max="5378" width="9.25" style="83" customWidth="1"/>
    <col min="5379" max="5385" width="9" style="83" hidden="1" customWidth="1"/>
    <col min="5386" max="5630" width="9" style="83"/>
    <col min="5631" max="5631" width="39.375" style="83" customWidth="1"/>
    <col min="5632" max="5632" width="9.375" style="83" customWidth="1"/>
    <col min="5633" max="5633" width="40.5" style="83" customWidth="1"/>
    <col min="5634" max="5634" width="9.25" style="83" customWidth="1"/>
    <col min="5635" max="5641" width="9" style="83" hidden="1" customWidth="1"/>
    <col min="5642" max="5886" width="9" style="83"/>
    <col min="5887" max="5887" width="39.375" style="83" customWidth="1"/>
    <col min="5888" max="5888" width="9.375" style="83" customWidth="1"/>
    <col min="5889" max="5889" width="40.5" style="83" customWidth="1"/>
    <col min="5890" max="5890" width="9.25" style="83" customWidth="1"/>
    <col min="5891" max="5897" width="9" style="83" hidden="1" customWidth="1"/>
    <col min="5898" max="6142" width="9" style="83"/>
    <col min="6143" max="6143" width="39.375" style="83" customWidth="1"/>
    <col min="6144" max="6144" width="9.375" style="83" customWidth="1"/>
    <col min="6145" max="6145" width="40.5" style="83" customWidth="1"/>
    <col min="6146" max="6146" width="9.25" style="83" customWidth="1"/>
    <col min="6147" max="6153" width="9" style="83" hidden="1" customWidth="1"/>
    <col min="6154" max="6398" width="9" style="83"/>
    <col min="6399" max="6399" width="39.375" style="83" customWidth="1"/>
    <col min="6400" max="6400" width="9.375" style="83" customWidth="1"/>
    <col min="6401" max="6401" width="40.5" style="83" customWidth="1"/>
    <col min="6402" max="6402" width="9.25" style="83" customWidth="1"/>
    <col min="6403" max="6409" width="9" style="83" hidden="1" customWidth="1"/>
    <col min="6410" max="6654" width="9" style="83"/>
    <col min="6655" max="6655" width="39.375" style="83" customWidth="1"/>
    <col min="6656" max="6656" width="9.375" style="83" customWidth="1"/>
    <col min="6657" max="6657" width="40.5" style="83" customWidth="1"/>
    <col min="6658" max="6658" width="9.25" style="83" customWidth="1"/>
    <col min="6659" max="6665" width="9" style="83" hidden="1" customWidth="1"/>
    <col min="6666" max="6910" width="9" style="83"/>
    <col min="6911" max="6911" width="39.375" style="83" customWidth="1"/>
    <col min="6912" max="6912" width="9.375" style="83" customWidth="1"/>
    <col min="6913" max="6913" width="40.5" style="83" customWidth="1"/>
    <col min="6914" max="6914" width="9.25" style="83" customWidth="1"/>
    <col min="6915" max="6921" width="9" style="83" hidden="1" customWidth="1"/>
    <col min="6922" max="7166" width="9" style="83"/>
    <col min="7167" max="7167" width="39.375" style="83" customWidth="1"/>
    <col min="7168" max="7168" width="9.375" style="83" customWidth="1"/>
    <col min="7169" max="7169" width="40.5" style="83" customWidth="1"/>
    <col min="7170" max="7170" width="9.25" style="83" customWidth="1"/>
    <col min="7171" max="7177" width="9" style="83" hidden="1" customWidth="1"/>
    <col min="7178" max="7422" width="9" style="83"/>
    <col min="7423" max="7423" width="39.375" style="83" customWidth="1"/>
    <col min="7424" max="7424" width="9.375" style="83" customWidth="1"/>
    <col min="7425" max="7425" width="40.5" style="83" customWidth="1"/>
    <col min="7426" max="7426" width="9.25" style="83" customWidth="1"/>
    <col min="7427" max="7433" width="9" style="83" hidden="1" customWidth="1"/>
    <col min="7434" max="7678" width="9" style="83"/>
    <col min="7679" max="7679" width="39.375" style="83" customWidth="1"/>
    <col min="7680" max="7680" width="9.375" style="83" customWidth="1"/>
    <col min="7681" max="7681" width="40.5" style="83" customWidth="1"/>
    <col min="7682" max="7682" width="9.25" style="83" customWidth="1"/>
    <col min="7683" max="7689" width="9" style="83" hidden="1" customWidth="1"/>
    <col min="7690" max="7934" width="9" style="83"/>
    <col min="7935" max="7935" width="39.375" style="83" customWidth="1"/>
    <col min="7936" max="7936" width="9.375" style="83" customWidth="1"/>
    <col min="7937" max="7937" width="40.5" style="83" customWidth="1"/>
    <col min="7938" max="7938" width="9.25" style="83" customWidth="1"/>
    <col min="7939" max="7945" width="9" style="83" hidden="1" customWidth="1"/>
    <col min="7946" max="8190" width="9" style="83"/>
    <col min="8191" max="8191" width="39.375" style="83" customWidth="1"/>
    <col min="8192" max="8192" width="9.375" style="83" customWidth="1"/>
    <col min="8193" max="8193" width="40.5" style="83" customWidth="1"/>
    <col min="8194" max="8194" width="9.25" style="83" customWidth="1"/>
    <col min="8195" max="8201" width="9" style="83" hidden="1" customWidth="1"/>
    <col min="8202" max="8446" width="9" style="83"/>
    <col min="8447" max="8447" width="39.375" style="83" customWidth="1"/>
    <col min="8448" max="8448" width="9.375" style="83" customWidth="1"/>
    <col min="8449" max="8449" width="40.5" style="83" customWidth="1"/>
    <col min="8450" max="8450" width="9.25" style="83" customWidth="1"/>
    <col min="8451" max="8457" width="9" style="83" hidden="1" customWidth="1"/>
    <col min="8458" max="8702" width="9" style="83"/>
    <col min="8703" max="8703" width="39.375" style="83" customWidth="1"/>
    <col min="8704" max="8704" width="9.375" style="83" customWidth="1"/>
    <col min="8705" max="8705" width="40.5" style="83" customWidth="1"/>
    <col min="8706" max="8706" width="9.25" style="83" customWidth="1"/>
    <col min="8707" max="8713" width="9" style="83" hidden="1" customWidth="1"/>
    <col min="8714" max="8958" width="9" style="83"/>
    <col min="8959" max="8959" width="39.375" style="83" customWidth="1"/>
    <col min="8960" max="8960" width="9.375" style="83" customWidth="1"/>
    <col min="8961" max="8961" width="40.5" style="83" customWidth="1"/>
    <col min="8962" max="8962" width="9.25" style="83" customWidth="1"/>
    <col min="8963" max="8969" width="9" style="83" hidden="1" customWidth="1"/>
    <col min="8970" max="9214" width="9" style="83"/>
    <col min="9215" max="9215" width="39.375" style="83" customWidth="1"/>
    <col min="9216" max="9216" width="9.375" style="83" customWidth="1"/>
    <col min="9217" max="9217" width="40.5" style="83" customWidth="1"/>
    <col min="9218" max="9218" width="9.25" style="83" customWidth="1"/>
    <col min="9219" max="9225" width="9" style="83" hidden="1" customWidth="1"/>
    <col min="9226" max="9470" width="9" style="83"/>
    <col min="9471" max="9471" width="39.375" style="83" customWidth="1"/>
    <col min="9472" max="9472" width="9.375" style="83" customWidth="1"/>
    <col min="9473" max="9473" width="40.5" style="83" customWidth="1"/>
    <col min="9474" max="9474" width="9.25" style="83" customWidth="1"/>
    <col min="9475" max="9481" width="9" style="83" hidden="1" customWidth="1"/>
    <col min="9482" max="9726" width="9" style="83"/>
    <col min="9727" max="9727" width="39.375" style="83" customWidth="1"/>
    <col min="9728" max="9728" width="9.375" style="83" customWidth="1"/>
    <col min="9729" max="9729" width="40.5" style="83" customWidth="1"/>
    <col min="9730" max="9730" width="9.25" style="83" customWidth="1"/>
    <col min="9731" max="9737" width="9" style="83" hidden="1" customWidth="1"/>
    <col min="9738" max="9982" width="9" style="83"/>
    <col min="9983" max="9983" width="39.375" style="83" customWidth="1"/>
    <col min="9984" max="9984" width="9.375" style="83" customWidth="1"/>
    <col min="9985" max="9985" width="40.5" style="83" customWidth="1"/>
    <col min="9986" max="9986" width="9.25" style="83" customWidth="1"/>
    <col min="9987" max="9993" width="9" style="83" hidden="1" customWidth="1"/>
    <col min="9994" max="10238" width="9" style="83"/>
    <col min="10239" max="10239" width="39.375" style="83" customWidth="1"/>
    <col min="10240" max="10240" width="9.375" style="83" customWidth="1"/>
    <col min="10241" max="10241" width="40.5" style="83" customWidth="1"/>
    <col min="10242" max="10242" width="9.25" style="83" customWidth="1"/>
    <col min="10243" max="10249" width="9" style="83" hidden="1" customWidth="1"/>
    <col min="10250" max="10494" width="9" style="83"/>
    <col min="10495" max="10495" width="39.375" style="83" customWidth="1"/>
    <col min="10496" max="10496" width="9.375" style="83" customWidth="1"/>
    <col min="10497" max="10497" width="40.5" style="83" customWidth="1"/>
    <col min="10498" max="10498" width="9.25" style="83" customWidth="1"/>
    <col min="10499" max="10505" width="9" style="83" hidden="1" customWidth="1"/>
    <col min="10506" max="10750" width="9" style="83"/>
    <col min="10751" max="10751" width="39.375" style="83" customWidth="1"/>
    <col min="10752" max="10752" width="9.375" style="83" customWidth="1"/>
    <col min="10753" max="10753" width="40.5" style="83" customWidth="1"/>
    <col min="10754" max="10754" width="9.25" style="83" customWidth="1"/>
    <col min="10755" max="10761" width="9" style="83" hidden="1" customWidth="1"/>
    <col min="10762" max="11006" width="9" style="83"/>
    <col min="11007" max="11007" width="39.375" style="83" customWidth="1"/>
    <col min="11008" max="11008" width="9.375" style="83" customWidth="1"/>
    <col min="11009" max="11009" width="40.5" style="83" customWidth="1"/>
    <col min="11010" max="11010" width="9.25" style="83" customWidth="1"/>
    <col min="11011" max="11017" width="9" style="83" hidden="1" customWidth="1"/>
    <col min="11018" max="11262" width="9" style="83"/>
    <col min="11263" max="11263" width="39.375" style="83" customWidth="1"/>
    <col min="11264" max="11264" width="9.375" style="83" customWidth="1"/>
    <col min="11265" max="11265" width="40.5" style="83" customWidth="1"/>
    <col min="11266" max="11266" width="9.25" style="83" customWidth="1"/>
    <col min="11267" max="11273" width="9" style="83" hidden="1" customWidth="1"/>
    <col min="11274" max="11518" width="9" style="83"/>
    <col min="11519" max="11519" width="39.375" style="83" customWidth="1"/>
    <col min="11520" max="11520" width="9.375" style="83" customWidth="1"/>
    <col min="11521" max="11521" width="40.5" style="83" customWidth="1"/>
    <col min="11522" max="11522" width="9.25" style="83" customWidth="1"/>
    <col min="11523" max="11529" width="9" style="83" hidden="1" customWidth="1"/>
    <col min="11530" max="11774" width="9" style="83"/>
    <col min="11775" max="11775" width="39.375" style="83" customWidth="1"/>
    <col min="11776" max="11776" width="9.375" style="83" customWidth="1"/>
    <col min="11777" max="11777" width="40.5" style="83" customWidth="1"/>
    <col min="11778" max="11778" width="9.25" style="83" customWidth="1"/>
    <col min="11779" max="11785" width="9" style="83" hidden="1" customWidth="1"/>
    <col min="11786" max="12030" width="9" style="83"/>
    <col min="12031" max="12031" width="39.375" style="83" customWidth="1"/>
    <col min="12032" max="12032" width="9.375" style="83" customWidth="1"/>
    <col min="12033" max="12033" width="40.5" style="83" customWidth="1"/>
    <col min="12034" max="12034" width="9.25" style="83" customWidth="1"/>
    <col min="12035" max="12041" width="9" style="83" hidden="1" customWidth="1"/>
    <col min="12042" max="12286" width="9" style="83"/>
    <col min="12287" max="12287" width="39.375" style="83" customWidth="1"/>
    <col min="12288" max="12288" width="9.375" style="83" customWidth="1"/>
    <col min="12289" max="12289" width="40.5" style="83" customWidth="1"/>
    <col min="12290" max="12290" width="9.25" style="83" customWidth="1"/>
    <col min="12291" max="12297" width="9" style="83" hidden="1" customWidth="1"/>
    <col min="12298" max="12542" width="9" style="83"/>
    <col min="12543" max="12543" width="39.375" style="83" customWidth="1"/>
    <col min="12544" max="12544" width="9.375" style="83" customWidth="1"/>
    <col min="12545" max="12545" width="40.5" style="83" customWidth="1"/>
    <col min="12546" max="12546" width="9.25" style="83" customWidth="1"/>
    <col min="12547" max="12553" width="9" style="83" hidden="1" customWidth="1"/>
    <col min="12554" max="12798" width="9" style="83"/>
    <col min="12799" max="12799" width="39.375" style="83" customWidth="1"/>
    <col min="12800" max="12800" width="9.375" style="83" customWidth="1"/>
    <col min="12801" max="12801" width="40.5" style="83" customWidth="1"/>
    <col min="12802" max="12802" width="9.25" style="83" customWidth="1"/>
    <col min="12803" max="12809" width="9" style="83" hidden="1" customWidth="1"/>
    <col min="12810" max="13054" width="9" style="83"/>
    <col min="13055" max="13055" width="39.375" style="83" customWidth="1"/>
    <col min="13056" max="13056" width="9.375" style="83" customWidth="1"/>
    <col min="13057" max="13057" width="40.5" style="83" customWidth="1"/>
    <col min="13058" max="13058" width="9.25" style="83" customWidth="1"/>
    <col min="13059" max="13065" width="9" style="83" hidden="1" customWidth="1"/>
    <col min="13066" max="13310" width="9" style="83"/>
    <col min="13311" max="13311" width="39.375" style="83" customWidth="1"/>
    <col min="13312" max="13312" width="9.375" style="83" customWidth="1"/>
    <col min="13313" max="13313" width="40.5" style="83" customWidth="1"/>
    <col min="13314" max="13314" width="9.25" style="83" customWidth="1"/>
    <col min="13315" max="13321" width="9" style="83" hidden="1" customWidth="1"/>
    <col min="13322" max="13566" width="9" style="83"/>
    <col min="13567" max="13567" width="39.375" style="83" customWidth="1"/>
    <col min="13568" max="13568" width="9.375" style="83" customWidth="1"/>
    <col min="13569" max="13569" width="40.5" style="83" customWidth="1"/>
    <col min="13570" max="13570" width="9.25" style="83" customWidth="1"/>
    <col min="13571" max="13577" width="9" style="83" hidden="1" customWidth="1"/>
    <col min="13578" max="13822" width="9" style="83"/>
    <col min="13823" max="13823" width="39.375" style="83" customWidth="1"/>
    <col min="13824" max="13824" width="9.375" style="83" customWidth="1"/>
    <col min="13825" max="13825" width="40.5" style="83" customWidth="1"/>
    <col min="13826" max="13826" width="9.25" style="83" customWidth="1"/>
    <col min="13827" max="13833" width="9" style="83" hidden="1" customWidth="1"/>
    <col min="13834" max="14078" width="9" style="83"/>
    <col min="14079" max="14079" width="39.375" style="83" customWidth="1"/>
    <col min="14080" max="14080" width="9.375" style="83" customWidth="1"/>
    <col min="14081" max="14081" width="40.5" style="83" customWidth="1"/>
    <col min="14082" max="14082" width="9.25" style="83" customWidth="1"/>
    <col min="14083" max="14089" width="9" style="83" hidden="1" customWidth="1"/>
    <col min="14090" max="14334" width="9" style="83"/>
    <col min="14335" max="14335" width="39.375" style="83" customWidth="1"/>
    <col min="14336" max="14336" width="9.375" style="83" customWidth="1"/>
    <col min="14337" max="14337" width="40.5" style="83" customWidth="1"/>
    <col min="14338" max="14338" width="9.25" style="83" customWidth="1"/>
    <col min="14339" max="14345" width="9" style="83" hidden="1" customWidth="1"/>
    <col min="14346" max="14590" width="9" style="83"/>
    <col min="14591" max="14591" width="39.375" style="83" customWidth="1"/>
    <col min="14592" max="14592" width="9.375" style="83" customWidth="1"/>
    <col min="14593" max="14593" width="40.5" style="83" customWidth="1"/>
    <col min="14594" max="14594" width="9.25" style="83" customWidth="1"/>
    <col min="14595" max="14601" width="9" style="83" hidden="1" customWidth="1"/>
    <col min="14602" max="14846" width="9" style="83"/>
    <col min="14847" max="14847" width="39.375" style="83" customWidth="1"/>
    <col min="14848" max="14848" width="9.375" style="83" customWidth="1"/>
    <col min="14849" max="14849" width="40.5" style="83" customWidth="1"/>
    <col min="14850" max="14850" width="9.25" style="83" customWidth="1"/>
    <col min="14851" max="14857" width="9" style="83" hidden="1" customWidth="1"/>
    <col min="14858" max="15102" width="9" style="83"/>
    <col min="15103" max="15103" width="39.375" style="83" customWidth="1"/>
    <col min="15104" max="15104" width="9.375" style="83" customWidth="1"/>
    <col min="15105" max="15105" width="40.5" style="83" customWidth="1"/>
    <col min="15106" max="15106" width="9.25" style="83" customWidth="1"/>
    <col min="15107" max="15113" width="9" style="83" hidden="1" customWidth="1"/>
    <col min="15114" max="15358" width="9" style="83"/>
    <col min="15359" max="15359" width="39.375" style="83" customWidth="1"/>
    <col min="15360" max="15360" width="9.375" style="83" customWidth="1"/>
    <col min="15361" max="15361" width="40.5" style="83" customWidth="1"/>
    <col min="15362" max="15362" width="9.25" style="83" customWidth="1"/>
    <col min="15363" max="15369" width="9" style="83" hidden="1" customWidth="1"/>
    <col min="15370" max="15614" width="9" style="83"/>
    <col min="15615" max="15615" width="39.375" style="83" customWidth="1"/>
    <col min="15616" max="15616" width="9.375" style="83" customWidth="1"/>
    <col min="15617" max="15617" width="40.5" style="83" customWidth="1"/>
    <col min="15618" max="15618" width="9.25" style="83" customWidth="1"/>
    <col min="15619" max="15625" width="9" style="83" hidden="1" customWidth="1"/>
    <col min="15626" max="15870" width="9" style="83"/>
    <col min="15871" max="15871" width="39.375" style="83" customWidth="1"/>
    <col min="15872" max="15872" width="9.375" style="83" customWidth="1"/>
    <col min="15873" max="15873" width="40.5" style="83" customWidth="1"/>
    <col min="15874" max="15874" width="9.25" style="83" customWidth="1"/>
    <col min="15875" max="15881" width="9" style="83" hidden="1" customWidth="1"/>
    <col min="15882" max="16126" width="9" style="83"/>
    <col min="16127" max="16127" width="39.375" style="83" customWidth="1"/>
    <col min="16128" max="16128" width="9.375" style="83" customWidth="1"/>
    <col min="16129" max="16129" width="40.5" style="83" customWidth="1"/>
    <col min="16130" max="16130" width="9.25" style="83" customWidth="1"/>
    <col min="16131" max="16137" width="9" style="83" hidden="1" customWidth="1"/>
    <col min="16138" max="16384" width="9" style="83"/>
  </cols>
  <sheetData>
    <row r="1" s="77" customFormat="1" ht="34.5" customHeight="1" spans="1:4">
      <c r="A1" s="77" t="str">
        <f>目录!C26</f>
        <v>表二十一</v>
      </c>
      <c r="D1" s="86"/>
    </row>
    <row r="2" s="78" customFormat="1" ht="33.75" customHeight="1" spans="1:4">
      <c r="A2" s="87" t="s">
        <v>1533</v>
      </c>
      <c r="B2" s="87"/>
      <c r="D2" s="88"/>
    </row>
    <row r="3" ht="24.95" customHeight="1" spans="2:2">
      <c r="B3" s="104" t="s">
        <v>1514</v>
      </c>
    </row>
    <row r="4" s="79" customFormat="1" ht="36" customHeight="1" spans="1:8">
      <c r="A4" s="90" t="s">
        <v>1482</v>
      </c>
      <c r="B4" s="91" t="s">
        <v>1515</v>
      </c>
      <c r="C4" s="92" t="s">
        <v>1484</v>
      </c>
      <c r="D4" s="93"/>
      <c r="E4" s="93"/>
      <c r="F4" s="93" t="s">
        <v>1485</v>
      </c>
      <c r="G4" s="93"/>
      <c r="H4" s="93"/>
    </row>
    <row r="5" s="82" customFormat="1" ht="24" customHeight="1" spans="1:8">
      <c r="A5" s="105" t="s">
        <v>1516</v>
      </c>
      <c r="B5" s="100" t="s">
        <v>1487</v>
      </c>
      <c r="C5" s="106"/>
      <c r="D5" s="103" t="e">
        <v>#DIV/0!</v>
      </c>
      <c r="E5" s="107">
        <v>75600</v>
      </c>
      <c r="F5" s="108"/>
      <c r="G5" s="103" t="e">
        <v>#DIV/0!</v>
      </c>
      <c r="H5" s="107">
        <v>62455</v>
      </c>
    </row>
    <row r="6" s="81" customFormat="1" ht="24" customHeight="1" spans="1:4">
      <c r="A6" s="109" t="s">
        <v>1517</v>
      </c>
      <c r="B6" s="95" t="s">
        <v>1487</v>
      </c>
      <c r="D6" s="97"/>
    </row>
    <row r="7" s="81" customFormat="1" ht="24" customHeight="1" spans="1:4">
      <c r="A7" s="109" t="s">
        <v>1518</v>
      </c>
      <c r="B7" s="100" t="s">
        <v>1487</v>
      </c>
      <c r="D7" s="97"/>
    </row>
    <row r="8" s="81" customFormat="1" ht="24" customHeight="1" spans="1:4">
      <c r="A8" s="109" t="s">
        <v>1519</v>
      </c>
      <c r="B8" s="95" t="s">
        <v>1487</v>
      </c>
      <c r="D8" s="97"/>
    </row>
    <row r="9" s="81" customFormat="1" ht="24" customHeight="1" spans="1:4">
      <c r="A9" s="109" t="s">
        <v>1520</v>
      </c>
      <c r="B9" s="100" t="s">
        <v>1487</v>
      </c>
      <c r="D9" s="97"/>
    </row>
    <row r="10" s="81" customFormat="1" ht="24" customHeight="1" spans="1:4">
      <c r="A10" s="109" t="s">
        <v>1521</v>
      </c>
      <c r="B10" s="95" t="s">
        <v>1487</v>
      </c>
      <c r="D10" s="97"/>
    </row>
    <row r="11" s="81" customFormat="1" ht="24" customHeight="1" spans="1:8">
      <c r="A11" s="105" t="s">
        <v>1522</v>
      </c>
      <c r="B11" s="100" t="s">
        <v>1487</v>
      </c>
      <c r="D11" s="97"/>
      <c r="F11" s="108"/>
      <c r="G11" s="103" t="e">
        <v>#DIV/0!</v>
      </c>
      <c r="H11" s="107">
        <v>12734</v>
      </c>
    </row>
    <row r="12" s="81" customFormat="1" ht="24" customHeight="1" spans="1:4">
      <c r="A12" s="109" t="s">
        <v>1523</v>
      </c>
      <c r="B12" s="95" t="s">
        <v>1487</v>
      </c>
      <c r="D12" s="97"/>
    </row>
    <row r="13" s="81" customFormat="1" ht="24" customHeight="1" spans="1:4">
      <c r="A13" s="109" t="s">
        <v>1524</v>
      </c>
      <c r="B13" s="100" t="s">
        <v>1487</v>
      </c>
      <c r="D13" s="97"/>
    </row>
    <row r="14" s="81" customFormat="1" ht="24" customHeight="1" spans="1:4">
      <c r="A14" s="109" t="s">
        <v>1525</v>
      </c>
      <c r="B14" s="95" t="s">
        <v>1487</v>
      </c>
      <c r="D14" s="97"/>
    </row>
    <row r="15" s="81" customFormat="1" ht="24" customHeight="1" spans="1:4">
      <c r="A15" s="109" t="s">
        <v>1526</v>
      </c>
      <c r="B15" s="100" t="s">
        <v>1487</v>
      </c>
      <c r="D15" s="97"/>
    </row>
    <row r="16" s="81" customFormat="1" ht="24" customHeight="1" spans="1:4">
      <c r="A16" s="109" t="s">
        <v>1527</v>
      </c>
      <c r="B16" s="95" t="s">
        <v>1487</v>
      </c>
      <c r="D16" s="97"/>
    </row>
    <row r="17" s="81" customFormat="1" ht="24" customHeight="1" spans="1:4">
      <c r="A17" s="109" t="s">
        <v>1528</v>
      </c>
      <c r="B17" s="100" t="s">
        <v>1487</v>
      </c>
      <c r="D17" s="97"/>
    </row>
    <row r="18" s="81" customFormat="1" ht="24" customHeight="1" spans="1:4">
      <c r="A18" s="109" t="s">
        <v>1529</v>
      </c>
      <c r="B18" s="95" t="s">
        <v>1487</v>
      </c>
      <c r="D18" s="97"/>
    </row>
    <row r="19" s="81" customFormat="1" ht="24" customHeight="1" spans="1:4">
      <c r="A19" s="105" t="s">
        <v>1530</v>
      </c>
      <c r="B19" s="100" t="s">
        <v>1487</v>
      </c>
      <c r="D19" s="97"/>
    </row>
    <row r="20" s="81" customFormat="1" ht="24" customHeight="1" spans="1:4">
      <c r="A20" s="109" t="s">
        <v>1530</v>
      </c>
      <c r="B20" s="95" t="s">
        <v>1487</v>
      </c>
      <c r="D20" s="97"/>
    </row>
    <row r="21" s="82" customFormat="1" ht="24" customHeight="1" spans="1:5">
      <c r="A21" s="110"/>
      <c r="B21" s="95"/>
      <c r="C21" s="106"/>
      <c r="D21" s="103" t="e">
        <v>#DIV/0!</v>
      </c>
      <c r="E21" s="107">
        <v>14400</v>
      </c>
    </row>
    <row r="22" s="81" customFormat="1" ht="24" customHeight="1" spans="1:4">
      <c r="A22" s="109"/>
      <c r="B22" s="95"/>
      <c r="D22" s="97"/>
    </row>
    <row r="23" s="81" customFormat="1" ht="24" customHeight="1" spans="1:4">
      <c r="A23" s="109"/>
      <c r="B23" s="95"/>
      <c r="D23" s="97"/>
    </row>
    <row r="24" s="82" customFormat="1" ht="24" customHeight="1" spans="1:4">
      <c r="A24" s="109"/>
      <c r="B24" s="95"/>
      <c r="D24" s="103"/>
    </row>
    <row r="25" s="81" customFormat="1" ht="32.25" customHeight="1" spans="1:4">
      <c r="A25" s="109"/>
      <c r="B25" s="95"/>
      <c r="D25" s="97"/>
    </row>
    <row r="26" s="81" customFormat="1" ht="24" customHeight="1" spans="1:4">
      <c r="A26" s="109"/>
      <c r="B26" s="95"/>
      <c r="D26" s="97"/>
    </row>
    <row r="27" s="81" customFormat="1" ht="24" customHeight="1" spans="1:8">
      <c r="A27" s="111" t="s">
        <v>1531</v>
      </c>
      <c r="B27" s="100" t="s">
        <v>1487</v>
      </c>
      <c r="D27" s="103" t="e">
        <v>#DIV/0!</v>
      </c>
      <c r="G27" s="103" t="e">
        <v>#DIV/0!</v>
      </c>
      <c r="H27" s="107">
        <v>75189</v>
      </c>
    </row>
    <row r="28" s="80" customFormat="1" ht="24" customHeight="1" spans="1:4">
      <c r="A28" s="112" t="s">
        <v>1114</v>
      </c>
      <c r="B28" s="95" t="s">
        <v>1487</v>
      </c>
      <c r="D28" s="96"/>
    </row>
    <row r="29" s="81" customFormat="1" ht="24" customHeight="1" spans="1:4">
      <c r="A29" s="112" t="s">
        <v>1532</v>
      </c>
      <c r="B29" s="95" t="s">
        <v>1487</v>
      </c>
      <c r="D29" s="97"/>
    </row>
    <row r="30" s="81" customFormat="1" ht="24" customHeight="1" spans="1:4">
      <c r="A30" s="113"/>
      <c r="B30" s="95"/>
      <c r="D30" s="97"/>
    </row>
    <row r="31" s="81" customFormat="1" ht="24" customHeight="1" spans="1:4">
      <c r="A31" s="113"/>
      <c r="B31" s="95"/>
      <c r="D31" s="97"/>
    </row>
    <row r="32" s="81" customFormat="1" ht="24" customHeight="1" spans="1:4">
      <c r="A32" s="99" t="s">
        <v>1267</v>
      </c>
      <c r="B32" s="100" t="s">
        <v>1487</v>
      </c>
      <c r="D32" s="97"/>
    </row>
    <row r="33" s="81" customFormat="1" customHeight="1" spans="1:4">
      <c r="A33" s="114"/>
      <c r="B33" s="115"/>
      <c r="D33" s="97"/>
    </row>
    <row r="34" s="81" customFormat="1" customHeight="1" spans="1:4">
      <c r="A34" s="101" t="s">
        <v>1512</v>
      </c>
      <c r="D34" s="97"/>
    </row>
    <row r="35" s="82" customFormat="1" customHeight="1" spans="1:4">
      <c r="A35" s="81"/>
      <c r="B35" s="81"/>
      <c r="D35" s="103"/>
    </row>
    <row r="36" s="81" customFormat="1" customHeight="1" spans="4:4">
      <c r="D36" s="97"/>
    </row>
    <row r="37" s="81" customFormat="1" customHeight="1" spans="4:4">
      <c r="D37" s="97"/>
    </row>
    <row r="38" s="81" customFormat="1" customHeight="1" spans="1:4">
      <c r="A38" s="82"/>
      <c r="B38" s="82"/>
      <c r="D38" s="97"/>
    </row>
    <row r="39" s="81" customFormat="1" customHeight="1" spans="4:4">
      <c r="D39" s="97"/>
    </row>
    <row r="40" s="81" customFormat="1" customHeight="1" spans="4:4">
      <c r="D40" s="97"/>
    </row>
    <row r="41" s="82" customFormat="1" customHeight="1" spans="1:4">
      <c r="A41" s="81"/>
      <c r="B41" s="81"/>
      <c r="D41" s="103"/>
    </row>
    <row r="42" s="81" customFormat="1" customHeight="1" spans="4:4">
      <c r="D42" s="97"/>
    </row>
    <row r="43" s="81" customFormat="1" customHeight="1" spans="4:4">
      <c r="D43" s="97"/>
    </row>
    <row r="44" s="81" customFormat="1" customHeight="1" spans="1:4">
      <c r="A44" s="82"/>
      <c r="B44" s="82"/>
      <c r="D44" s="97"/>
    </row>
    <row r="45" s="81" customFormat="1" customHeight="1" spans="4:4">
      <c r="D45" s="97"/>
    </row>
    <row r="46" s="81" customFormat="1" customHeight="1" spans="4:4">
      <c r="D46" s="97"/>
    </row>
    <row r="47" s="81" customFormat="1" customHeight="1" spans="4:4">
      <c r="D47" s="97"/>
    </row>
    <row r="48" s="81" customFormat="1" customHeight="1" spans="4:4">
      <c r="D48" s="97"/>
    </row>
  </sheetData>
  <mergeCells count="3">
    <mergeCell ref="A2:B2"/>
    <mergeCell ref="C4:E4"/>
    <mergeCell ref="F4:H4"/>
  </mergeCells>
  <printOptions horizontalCentered="1"/>
  <pageMargins left="0.786805555555556" right="0.786805555555556" top="0.786805555555556" bottom="0.786805555555556" header="0.313888888888889" footer="0.313888888888889"/>
  <pageSetup paperSize="9" scale="80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showZeros="0" workbookViewId="0">
      <selection activeCell="A2" sqref="A2:B2"/>
    </sheetView>
  </sheetViews>
  <sheetFormatPr defaultColWidth="9" defaultRowHeight="15.75" outlineLevelCol="7"/>
  <cols>
    <col min="1" max="1" width="42.75" style="83" customWidth="1"/>
    <col min="2" max="2" width="33.75" style="83" customWidth="1"/>
    <col min="3" max="3" width="9" style="83" hidden="1" customWidth="1"/>
    <col min="4" max="4" width="12.125" style="84" hidden="1" customWidth="1"/>
    <col min="5" max="5" width="12" style="83" hidden="1" customWidth="1"/>
    <col min="6" max="6" width="9" style="83" hidden="1" customWidth="1"/>
    <col min="7" max="7" width="10.375" style="83" hidden="1" customWidth="1"/>
    <col min="8" max="8" width="11.375" style="83" hidden="1" customWidth="1"/>
    <col min="9" max="9" width="9" style="83" hidden="1" customWidth="1"/>
    <col min="10" max="254" width="9" style="83"/>
    <col min="255" max="255" width="39.375" style="83" customWidth="1"/>
    <col min="256" max="256" width="9.375" style="83" customWidth="1"/>
    <col min="257" max="257" width="40.5" style="83" customWidth="1"/>
    <col min="258" max="258" width="9.25" style="83" customWidth="1"/>
    <col min="259" max="265" width="9" style="83" hidden="1" customWidth="1"/>
    <col min="266" max="510" width="9" style="83"/>
    <col min="511" max="511" width="39.375" style="83" customWidth="1"/>
    <col min="512" max="512" width="9.375" style="83" customWidth="1"/>
    <col min="513" max="513" width="40.5" style="83" customWidth="1"/>
    <col min="514" max="514" width="9.25" style="83" customWidth="1"/>
    <col min="515" max="521" width="9" style="83" hidden="1" customWidth="1"/>
    <col min="522" max="766" width="9" style="83"/>
    <col min="767" max="767" width="39.375" style="83" customWidth="1"/>
    <col min="768" max="768" width="9.375" style="83" customWidth="1"/>
    <col min="769" max="769" width="40.5" style="83" customWidth="1"/>
    <col min="770" max="770" width="9.25" style="83" customWidth="1"/>
    <col min="771" max="777" width="9" style="83" hidden="1" customWidth="1"/>
    <col min="778" max="1022" width="9" style="83"/>
    <col min="1023" max="1023" width="39.375" style="83" customWidth="1"/>
    <col min="1024" max="1024" width="9.375" style="83" customWidth="1"/>
    <col min="1025" max="1025" width="40.5" style="83" customWidth="1"/>
    <col min="1026" max="1026" width="9.25" style="83" customWidth="1"/>
    <col min="1027" max="1033" width="9" style="83" hidden="1" customWidth="1"/>
    <col min="1034" max="1278" width="9" style="83"/>
    <col min="1279" max="1279" width="39.375" style="83" customWidth="1"/>
    <col min="1280" max="1280" width="9.375" style="83" customWidth="1"/>
    <col min="1281" max="1281" width="40.5" style="83" customWidth="1"/>
    <col min="1282" max="1282" width="9.25" style="83" customWidth="1"/>
    <col min="1283" max="1289" width="9" style="83" hidden="1" customWidth="1"/>
    <col min="1290" max="1534" width="9" style="83"/>
    <col min="1535" max="1535" width="39.375" style="83" customWidth="1"/>
    <col min="1536" max="1536" width="9.375" style="83" customWidth="1"/>
    <col min="1537" max="1537" width="40.5" style="83" customWidth="1"/>
    <col min="1538" max="1538" width="9.25" style="83" customWidth="1"/>
    <col min="1539" max="1545" width="9" style="83" hidden="1" customWidth="1"/>
    <col min="1546" max="1790" width="9" style="83"/>
    <col min="1791" max="1791" width="39.375" style="83" customWidth="1"/>
    <col min="1792" max="1792" width="9.375" style="83" customWidth="1"/>
    <col min="1793" max="1793" width="40.5" style="83" customWidth="1"/>
    <col min="1794" max="1794" width="9.25" style="83" customWidth="1"/>
    <col min="1795" max="1801" width="9" style="83" hidden="1" customWidth="1"/>
    <col min="1802" max="2046" width="9" style="83"/>
    <col min="2047" max="2047" width="39.375" style="83" customWidth="1"/>
    <col min="2048" max="2048" width="9.375" style="83" customWidth="1"/>
    <col min="2049" max="2049" width="40.5" style="83" customWidth="1"/>
    <col min="2050" max="2050" width="9.25" style="83" customWidth="1"/>
    <col min="2051" max="2057" width="9" style="83" hidden="1" customWidth="1"/>
    <col min="2058" max="2302" width="9" style="83"/>
    <col min="2303" max="2303" width="39.375" style="83" customWidth="1"/>
    <col min="2304" max="2304" width="9.375" style="83" customWidth="1"/>
    <col min="2305" max="2305" width="40.5" style="83" customWidth="1"/>
    <col min="2306" max="2306" width="9.25" style="83" customWidth="1"/>
    <col min="2307" max="2313" width="9" style="83" hidden="1" customWidth="1"/>
    <col min="2314" max="2558" width="9" style="83"/>
    <col min="2559" max="2559" width="39.375" style="83" customWidth="1"/>
    <col min="2560" max="2560" width="9.375" style="83" customWidth="1"/>
    <col min="2561" max="2561" width="40.5" style="83" customWidth="1"/>
    <col min="2562" max="2562" width="9.25" style="83" customWidth="1"/>
    <col min="2563" max="2569" width="9" style="83" hidden="1" customWidth="1"/>
    <col min="2570" max="2814" width="9" style="83"/>
    <col min="2815" max="2815" width="39.375" style="83" customWidth="1"/>
    <col min="2816" max="2816" width="9.375" style="83" customWidth="1"/>
    <col min="2817" max="2817" width="40.5" style="83" customWidth="1"/>
    <col min="2818" max="2818" width="9.25" style="83" customWidth="1"/>
    <col min="2819" max="2825" width="9" style="83" hidden="1" customWidth="1"/>
    <col min="2826" max="3070" width="9" style="83"/>
    <col min="3071" max="3071" width="39.375" style="83" customWidth="1"/>
    <col min="3072" max="3072" width="9.375" style="83" customWidth="1"/>
    <col min="3073" max="3073" width="40.5" style="83" customWidth="1"/>
    <col min="3074" max="3074" width="9.25" style="83" customWidth="1"/>
    <col min="3075" max="3081" width="9" style="83" hidden="1" customWidth="1"/>
    <col min="3082" max="3326" width="9" style="83"/>
    <col min="3327" max="3327" width="39.375" style="83" customWidth="1"/>
    <col min="3328" max="3328" width="9.375" style="83" customWidth="1"/>
    <col min="3329" max="3329" width="40.5" style="83" customWidth="1"/>
    <col min="3330" max="3330" width="9.25" style="83" customWidth="1"/>
    <col min="3331" max="3337" width="9" style="83" hidden="1" customWidth="1"/>
    <col min="3338" max="3582" width="9" style="83"/>
    <col min="3583" max="3583" width="39.375" style="83" customWidth="1"/>
    <col min="3584" max="3584" width="9.375" style="83" customWidth="1"/>
    <col min="3585" max="3585" width="40.5" style="83" customWidth="1"/>
    <col min="3586" max="3586" width="9.25" style="83" customWidth="1"/>
    <col min="3587" max="3593" width="9" style="83" hidden="1" customWidth="1"/>
    <col min="3594" max="3838" width="9" style="83"/>
    <col min="3839" max="3839" width="39.375" style="83" customWidth="1"/>
    <col min="3840" max="3840" width="9.375" style="83" customWidth="1"/>
    <col min="3841" max="3841" width="40.5" style="83" customWidth="1"/>
    <col min="3842" max="3842" width="9.25" style="83" customWidth="1"/>
    <col min="3843" max="3849" width="9" style="83" hidden="1" customWidth="1"/>
    <col min="3850" max="4094" width="9" style="83"/>
    <col min="4095" max="4095" width="39.375" style="83" customWidth="1"/>
    <col min="4096" max="4096" width="9.375" style="83" customWidth="1"/>
    <col min="4097" max="4097" width="40.5" style="83" customWidth="1"/>
    <col min="4098" max="4098" width="9.25" style="83" customWidth="1"/>
    <col min="4099" max="4105" width="9" style="83" hidden="1" customWidth="1"/>
    <col min="4106" max="4350" width="9" style="83"/>
    <col min="4351" max="4351" width="39.375" style="83" customWidth="1"/>
    <col min="4352" max="4352" width="9.375" style="83" customWidth="1"/>
    <col min="4353" max="4353" width="40.5" style="83" customWidth="1"/>
    <col min="4354" max="4354" width="9.25" style="83" customWidth="1"/>
    <col min="4355" max="4361" width="9" style="83" hidden="1" customWidth="1"/>
    <col min="4362" max="4606" width="9" style="83"/>
    <col min="4607" max="4607" width="39.375" style="83" customWidth="1"/>
    <col min="4608" max="4608" width="9.375" style="83" customWidth="1"/>
    <col min="4609" max="4609" width="40.5" style="83" customWidth="1"/>
    <col min="4610" max="4610" width="9.25" style="83" customWidth="1"/>
    <col min="4611" max="4617" width="9" style="83" hidden="1" customWidth="1"/>
    <col min="4618" max="4862" width="9" style="83"/>
    <col min="4863" max="4863" width="39.375" style="83" customWidth="1"/>
    <col min="4864" max="4864" width="9.375" style="83" customWidth="1"/>
    <col min="4865" max="4865" width="40.5" style="83" customWidth="1"/>
    <col min="4866" max="4866" width="9.25" style="83" customWidth="1"/>
    <col min="4867" max="4873" width="9" style="83" hidden="1" customWidth="1"/>
    <col min="4874" max="5118" width="9" style="83"/>
    <col min="5119" max="5119" width="39.375" style="83" customWidth="1"/>
    <col min="5120" max="5120" width="9.375" style="83" customWidth="1"/>
    <col min="5121" max="5121" width="40.5" style="83" customWidth="1"/>
    <col min="5122" max="5122" width="9.25" style="83" customWidth="1"/>
    <col min="5123" max="5129" width="9" style="83" hidden="1" customWidth="1"/>
    <col min="5130" max="5374" width="9" style="83"/>
    <col min="5375" max="5375" width="39.375" style="83" customWidth="1"/>
    <col min="5376" max="5376" width="9.375" style="83" customWidth="1"/>
    <col min="5377" max="5377" width="40.5" style="83" customWidth="1"/>
    <col min="5378" max="5378" width="9.25" style="83" customWidth="1"/>
    <col min="5379" max="5385" width="9" style="83" hidden="1" customWidth="1"/>
    <col min="5386" max="5630" width="9" style="83"/>
    <col min="5631" max="5631" width="39.375" style="83" customWidth="1"/>
    <col min="5632" max="5632" width="9.375" style="83" customWidth="1"/>
    <col min="5633" max="5633" width="40.5" style="83" customWidth="1"/>
    <col min="5634" max="5634" width="9.25" style="83" customWidth="1"/>
    <col min="5635" max="5641" width="9" style="83" hidden="1" customWidth="1"/>
    <col min="5642" max="5886" width="9" style="83"/>
    <col min="5887" max="5887" width="39.375" style="83" customWidth="1"/>
    <col min="5888" max="5888" width="9.375" style="83" customWidth="1"/>
    <col min="5889" max="5889" width="40.5" style="83" customWidth="1"/>
    <col min="5890" max="5890" width="9.25" style="83" customWidth="1"/>
    <col min="5891" max="5897" width="9" style="83" hidden="1" customWidth="1"/>
    <col min="5898" max="6142" width="9" style="83"/>
    <col min="6143" max="6143" width="39.375" style="83" customWidth="1"/>
    <col min="6144" max="6144" width="9.375" style="83" customWidth="1"/>
    <col min="6145" max="6145" width="40.5" style="83" customWidth="1"/>
    <col min="6146" max="6146" width="9.25" style="83" customWidth="1"/>
    <col min="6147" max="6153" width="9" style="83" hidden="1" customWidth="1"/>
    <col min="6154" max="6398" width="9" style="83"/>
    <col min="6399" max="6399" width="39.375" style="83" customWidth="1"/>
    <col min="6400" max="6400" width="9.375" style="83" customWidth="1"/>
    <col min="6401" max="6401" width="40.5" style="83" customWidth="1"/>
    <col min="6402" max="6402" width="9.25" style="83" customWidth="1"/>
    <col min="6403" max="6409" width="9" style="83" hidden="1" customWidth="1"/>
    <col min="6410" max="6654" width="9" style="83"/>
    <col min="6655" max="6655" width="39.375" style="83" customWidth="1"/>
    <col min="6656" max="6656" width="9.375" style="83" customWidth="1"/>
    <col min="6657" max="6657" width="40.5" style="83" customWidth="1"/>
    <col min="6658" max="6658" width="9.25" style="83" customWidth="1"/>
    <col min="6659" max="6665" width="9" style="83" hidden="1" customWidth="1"/>
    <col min="6666" max="6910" width="9" style="83"/>
    <col min="6911" max="6911" width="39.375" style="83" customWidth="1"/>
    <col min="6912" max="6912" width="9.375" style="83" customWidth="1"/>
    <col min="6913" max="6913" width="40.5" style="83" customWidth="1"/>
    <col min="6914" max="6914" width="9.25" style="83" customWidth="1"/>
    <col min="6915" max="6921" width="9" style="83" hidden="1" customWidth="1"/>
    <col min="6922" max="7166" width="9" style="83"/>
    <col min="7167" max="7167" width="39.375" style="83" customWidth="1"/>
    <col min="7168" max="7168" width="9.375" style="83" customWidth="1"/>
    <col min="7169" max="7169" width="40.5" style="83" customWidth="1"/>
    <col min="7170" max="7170" width="9.25" style="83" customWidth="1"/>
    <col min="7171" max="7177" width="9" style="83" hidden="1" customWidth="1"/>
    <col min="7178" max="7422" width="9" style="83"/>
    <col min="7423" max="7423" width="39.375" style="83" customWidth="1"/>
    <col min="7424" max="7424" width="9.375" style="83" customWidth="1"/>
    <col min="7425" max="7425" width="40.5" style="83" customWidth="1"/>
    <col min="7426" max="7426" width="9.25" style="83" customWidth="1"/>
    <col min="7427" max="7433" width="9" style="83" hidden="1" customWidth="1"/>
    <col min="7434" max="7678" width="9" style="83"/>
    <col min="7679" max="7679" width="39.375" style="83" customWidth="1"/>
    <col min="7680" max="7680" width="9.375" style="83" customWidth="1"/>
    <col min="7681" max="7681" width="40.5" style="83" customWidth="1"/>
    <col min="7682" max="7682" width="9.25" style="83" customWidth="1"/>
    <col min="7683" max="7689" width="9" style="83" hidden="1" customWidth="1"/>
    <col min="7690" max="7934" width="9" style="83"/>
    <col min="7935" max="7935" width="39.375" style="83" customWidth="1"/>
    <col min="7936" max="7936" width="9.375" style="83" customWidth="1"/>
    <col min="7937" max="7937" width="40.5" style="83" customWidth="1"/>
    <col min="7938" max="7938" width="9.25" style="83" customWidth="1"/>
    <col min="7939" max="7945" width="9" style="83" hidden="1" customWidth="1"/>
    <col min="7946" max="8190" width="9" style="83"/>
    <col min="8191" max="8191" width="39.375" style="83" customWidth="1"/>
    <col min="8192" max="8192" width="9.375" style="83" customWidth="1"/>
    <col min="8193" max="8193" width="40.5" style="83" customWidth="1"/>
    <col min="8194" max="8194" width="9.25" style="83" customWidth="1"/>
    <col min="8195" max="8201" width="9" style="83" hidden="1" customWidth="1"/>
    <col min="8202" max="8446" width="9" style="83"/>
    <col min="8447" max="8447" width="39.375" style="83" customWidth="1"/>
    <col min="8448" max="8448" width="9.375" style="83" customWidth="1"/>
    <col min="8449" max="8449" width="40.5" style="83" customWidth="1"/>
    <col min="8450" max="8450" width="9.25" style="83" customWidth="1"/>
    <col min="8451" max="8457" width="9" style="83" hidden="1" customWidth="1"/>
    <col min="8458" max="8702" width="9" style="83"/>
    <col min="8703" max="8703" width="39.375" style="83" customWidth="1"/>
    <col min="8704" max="8704" width="9.375" style="83" customWidth="1"/>
    <col min="8705" max="8705" width="40.5" style="83" customWidth="1"/>
    <col min="8706" max="8706" width="9.25" style="83" customWidth="1"/>
    <col min="8707" max="8713" width="9" style="83" hidden="1" customWidth="1"/>
    <col min="8714" max="8958" width="9" style="83"/>
    <col min="8959" max="8959" width="39.375" style="83" customWidth="1"/>
    <col min="8960" max="8960" width="9.375" style="83" customWidth="1"/>
    <col min="8961" max="8961" width="40.5" style="83" customWidth="1"/>
    <col min="8962" max="8962" width="9.25" style="83" customWidth="1"/>
    <col min="8963" max="8969" width="9" style="83" hidden="1" customWidth="1"/>
    <col min="8970" max="9214" width="9" style="83"/>
    <col min="9215" max="9215" width="39.375" style="83" customWidth="1"/>
    <col min="9216" max="9216" width="9.375" style="83" customWidth="1"/>
    <col min="9217" max="9217" width="40.5" style="83" customWidth="1"/>
    <col min="9218" max="9218" width="9.25" style="83" customWidth="1"/>
    <col min="9219" max="9225" width="9" style="83" hidden="1" customWidth="1"/>
    <col min="9226" max="9470" width="9" style="83"/>
    <col min="9471" max="9471" width="39.375" style="83" customWidth="1"/>
    <col min="9472" max="9472" width="9.375" style="83" customWidth="1"/>
    <col min="9473" max="9473" width="40.5" style="83" customWidth="1"/>
    <col min="9474" max="9474" width="9.25" style="83" customWidth="1"/>
    <col min="9475" max="9481" width="9" style="83" hidden="1" customWidth="1"/>
    <col min="9482" max="9726" width="9" style="83"/>
    <col min="9727" max="9727" width="39.375" style="83" customWidth="1"/>
    <col min="9728" max="9728" width="9.375" style="83" customWidth="1"/>
    <col min="9729" max="9729" width="40.5" style="83" customWidth="1"/>
    <col min="9730" max="9730" width="9.25" style="83" customWidth="1"/>
    <col min="9731" max="9737" width="9" style="83" hidden="1" customWidth="1"/>
    <col min="9738" max="9982" width="9" style="83"/>
    <col min="9983" max="9983" width="39.375" style="83" customWidth="1"/>
    <col min="9984" max="9984" width="9.375" style="83" customWidth="1"/>
    <col min="9985" max="9985" width="40.5" style="83" customWidth="1"/>
    <col min="9986" max="9986" width="9.25" style="83" customWidth="1"/>
    <col min="9987" max="9993" width="9" style="83" hidden="1" customWidth="1"/>
    <col min="9994" max="10238" width="9" style="83"/>
    <col min="10239" max="10239" width="39.375" style="83" customWidth="1"/>
    <col min="10240" max="10240" width="9.375" style="83" customWidth="1"/>
    <col min="10241" max="10241" width="40.5" style="83" customWidth="1"/>
    <col min="10242" max="10242" width="9.25" style="83" customWidth="1"/>
    <col min="10243" max="10249" width="9" style="83" hidden="1" customWidth="1"/>
    <col min="10250" max="10494" width="9" style="83"/>
    <col min="10495" max="10495" width="39.375" style="83" customWidth="1"/>
    <col min="10496" max="10496" width="9.375" style="83" customWidth="1"/>
    <col min="10497" max="10497" width="40.5" style="83" customWidth="1"/>
    <col min="10498" max="10498" width="9.25" style="83" customWidth="1"/>
    <col min="10499" max="10505" width="9" style="83" hidden="1" customWidth="1"/>
    <col min="10506" max="10750" width="9" style="83"/>
    <col min="10751" max="10751" width="39.375" style="83" customWidth="1"/>
    <col min="10752" max="10752" width="9.375" style="83" customWidth="1"/>
    <col min="10753" max="10753" width="40.5" style="83" customWidth="1"/>
    <col min="10754" max="10754" width="9.25" style="83" customWidth="1"/>
    <col min="10755" max="10761" width="9" style="83" hidden="1" customWidth="1"/>
    <col min="10762" max="11006" width="9" style="83"/>
    <col min="11007" max="11007" width="39.375" style="83" customWidth="1"/>
    <col min="11008" max="11008" width="9.375" style="83" customWidth="1"/>
    <col min="11009" max="11009" width="40.5" style="83" customWidth="1"/>
    <col min="11010" max="11010" width="9.25" style="83" customWidth="1"/>
    <col min="11011" max="11017" width="9" style="83" hidden="1" customWidth="1"/>
    <col min="11018" max="11262" width="9" style="83"/>
    <col min="11263" max="11263" width="39.375" style="83" customWidth="1"/>
    <col min="11264" max="11264" width="9.375" style="83" customWidth="1"/>
    <col min="11265" max="11265" width="40.5" style="83" customWidth="1"/>
    <col min="11266" max="11266" width="9.25" style="83" customWidth="1"/>
    <col min="11267" max="11273" width="9" style="83" hidden="1" customWidth="1"/>
    <col min="11274" max="11518" width="9" style="83"/>
    <col min="11519" max="11519" width="39.375" style="83" customWidth="1"/>
    <col min="11520" max="11520" width="9.375" style="83" customWidth="1"/>
    <col min="11521" max="11521" width="40.5" style="83" customWidth="1"/>
    <col min="11522" max="11522" width="9.25" style="83" customWidth="1"/>
    <col min="11523" max="11529" width="9" style="83" hidden="1" customWidth="1"/>
    <col min="11530" max="11774" width="9" style="83"/>
    <col min="11775" max="11775" width="39.375" style="83" customWidth="1"/>
    <col min="11776" max="11776" width="9.375" style="83" customWidth="1"/>
    <col min="11777" max="11777" width="40.5" style="83" customWidth="1"/>
    <col min="11778" max="11778" width="9.25" style="83" customWidth="1"/>
    <col min="11779" max="11785" width="9" style="83" hidden="1" customWidth="1"/>
    <col min="11786" max="12030" width="9" style="83"/>
    <col min="12031" max="12031" width="39.375" style="83" customWidth="1"/>
    <col min="12032" max="12032" width="9.375" style="83" customWidth="1"/>
    <col min="12033" max="12033" width="40.5" style="83" customWidth="1"/>
    <col min="12034" max="12034" width="9.25" style="83" customWidth="1"/>
    <col min="12035" max="12041" width="9" style="83" hidden="1" customWidth="1"/>
    <col min="12042" max="12286" width="9" style="83"/>
    <col min="12287" max="12287" width="39.375" style="83" customWidth="1"/>
    <col min="12288" max="12288" width="9.375" style="83" customWidth="1"/>
    <col min="12289" max="12289" width="40.5" style="83" customWidth="1"/>
    <col min="12290" max="12290" width="9.25" style="83" customWidth="1"/>
    <col min="12291" max="12297" width="9" style="83" hidden="1" customWidth="1"/>
    <col min="12298" max="12542" width="9" style="83"/>
    <col min="12543" max="12543" width="39.375" style="83" customWidth="1"/>
    <col min="12544" max="12544" width="9.375" style="83" customWidth="1"/>
    <col min="12545" max="12545" width="40.5" style="83" customWidth="1"/>
    <col min="12546" max="12546" width="9.25" style="83" customWidth="1"/>
    <col min="12547" max="12553" width="9" style="83" hidden="1" customWidth="1"/>
    <col min="12554" max="12798" width="9" style="83"/>
    <col min="12799" max="12799" width="39.375" style="83" customWidth="1"/>
    <col min="12800" max="12800" width="9.375" style="83" customWidth="1"/>
    <col min="12801" max="12801" width="40.5" style="83" customWidth="1"/>
    <col min="12802" max="12802" width="9.25" style="83" customWidth="1"/>
    <col min="12803" max="12809" width="9" style="83" hidden="1" customWidth="1"/>
    <col min="12810" max="13054" width="9" style="83"/>
    <col min="13055" max="13055" width="39.375" style="83" customWidth="1"/>
    <col min="13056" max="13056" width="9.375" style="83" customWidth="1"/>
    <col min="13057" max="13057" width="40.5" style="83" customWidth="1"/>
    <col min="13058" max="13058" width="9.25" style="83" customWidth="1"/>
    <col min="13059" max="13065" width="9" style="83" hidden="1" customWidth="1"/>
    <col min="13066" max="13310" width="9" style="83"/>
    <col min="13311" max="13311" width="39.375" style="83" customWidth="1"/>
    <col min="13312" max="13312" width="9.375" style="83" customWidth="1"/>
    <col min="13313" max="13313" width="40.5" style="83" customWidth="1"/>
    <col min="13314" max="13314" width="9.25" style="83" customWidth="1"/>
    <col min="13315" max="13321" width="9" style="83" hidden="1" customWidth="1"/>
    <col min="13322" max="13566" width="9" style="83"/>
    <col min="13567" max="13567" width="39.375" style="83" customWidth="1"/>
    <col min="13568" max="13568" width="9.375" style="83" customWidth="1"/>
    <col min="13569" max="13569" width="40.5" style="83" customWidth="1"/>
    <col min="13570" max="13570" width="9.25" style="83" customWidth="1"/>
    <col min="13571" max="13577" width="9" style="83" hidden="1" customWidth="1"/>
    <col min="13578" max="13822" width="9" style="83"/>
    <col min="13823" max="13823" width="39.375" style="83" customWidth="1"/>
    <col min="13824" max="13824" width="9.375" style="83" customWidth="1"/>
    <col min="13825" max="13825" width="40.5" style="83" customWidth="1"/>
    <col min="13826" max="13826" width="9.25" style="83" customWidth="1"/>
    <col min="13827" max="13833" width="9" style="83" hidden="1" customWidth="1"/>
    <col min="13834" max="14078" width="9" style="83"/>
    <col min="14079" max="14079" width="39.375" style="83" customWidth="1"/>
    <col min="14080" max="14080" width="9.375" style="83" customWidth="1"/>
    <col min="14081" max="14081" width="40.5" style="83" customWidth="1"/>
    <col min="14082" max="14082" width="9.25" style="83" customWidth="1"/>
    <col min="14083" max="14089" width="9" style="83" hidden="1" customWidth="1"/>
    <col min="14090" max="14334" width="9" style="83"/>
    <col min="14335" max="14335" width="39.375" style="83" customWidth="1"/>
    <col min="14336" max="14336" width="9.375" style="83" customWidth="1"/>
    <col min="14337" max="14337" width="40.5" style="83" customWidth="1"/>
    <col min="14338" max="14338" width="9.25" style="83" customWidth="1"/>
    <col min="14339" max="14345" width="9" style="83" hidden="1" customWidth="1"/>
    <col min="14346" max="14590" width="9" style="83"/>
    <col min="14591" max="14591" width="39.375" style="83" customWidth="1"/>
    <col min="14592" max="14592" width="9.375" style="83" customWidth="1"/>
    <col min="14593" max="14593" width="40.5" style="83" customWidth="1"/>
    <col min="14594" max="14594" width="9.25" style="83" customWidth="1"/>
    <col min="14595" max="14601" width="9" style="83" hidden="1" customWidth="1"/>
    <col min="14602" max="14846" width="9" style="83"/>
    <col min="14847" max="14847" width="39.375" style="83" customWidth="1"/>
    <col min="14848" max="14848" width="9.375" style="83" customWidth="1"/>
    <col min="14849" max="14849" width="40.5" style="83" customWidth="1"/>
    <col min="14850" max="14850" width="9.25" style="83" customWidth="1"/>
    <col min="14851" max="14857" width="9" style="83" hidden="1" customWidth="1"/>
    <col min="14858" max="15102" width="9" style="83"/>
    <col min="15103" max="15103" width="39.375" style="83" customWidth="1"/>
    <col min="15104" max="15104" width="9.375" style="83" customWidth="1"/>
    <col min="15105" max="15105" width="40.5" style="83" customWidth="1"/>
    <col min="15106" max="15106" width="9.25" style="83" customWidth="1"/>
    <col min="15107" max="15113" width="9" style="83" hidden="1" customWidth="1"/>
    <col min="15114" max="15358" width="9" style="83"/>
    <col min="15359" max="15359" width="39.375" style="83" customWidth="1"/>
    <col min="15360" max="15360" width="9.375" style="83" customWidth="1"/>
    <col min="15361" max="15361" width="40.5" style="83" customWidth="1"/>
    <col min="15362" max="15362" width="9.25" style="83" customWidth="1"/>
    <col min="15363" max="15369" width="9" style="83" hidden="1" customWidth="1"/>
    <col min="15370" max="15614" width="9" style="83"/>
    <col min="15615" max="15615" width="39.375" style="83" customWidth="1"/>
    <col min="15616" max="15616" width="9.375" style="83" customWidth="1"/>
    <col min="15617" max="15617" width="40.5" style="83" customWidth="1"/>
    <col min="15618" max="15618" width="9.25" style="83" customWidth="1"/>
    <col min="15619" max="15625" width="9" style="83" hidden="1" customWidth="1"/>
    <col min="15626" max="15870" width="9" style="83"/>
    <col min="15871" max="15871" width="39.375" style="83" customWidth="1"/>
    <col min="15872" max="15872" width="9.375" style="83" customWidth="1"/>
    <col min="15873" max="15873" width="40.5" style="83" customWidth="1"/>
    <col min="15874" max="15874" width="9.25" style="83" customWidth="1"/>
    <col min="15875" max="15881" width="9" style="83" hidden="1" customWidth="1"/>
    <col min="15882" max="16126" width="9" style="83"/>
    <col min="16127" max="16127" width="39.375" style="83" customWidth="1"/>
    <col min="16128" max="16128" width="9.375" style="83" customWidth="1"/>
    <col min="16129" max="16129" width="40.5" style="83" customWidth="1"/>
    <col min="16130" max="16130" width="9.25" style="83" customWidth="1"/>
    <col min="16131" max="16137" width="9" style="83" hidden="1" customWidth="1"/>
    <col min="16138" max="16384" width="9" style="83"/>
  </cols>
  <sheetData>
    <row r="1" s="77" customFormat="1" ht="24.75" customHeight="1" spans="1:4">
      <c r="A1" s="85" t="str">
        <f>目录!C27</f>
        <v>表二十二</v>
      </c>
      <c r="D1" s="86"/>
    </row>
    <row r="2" s="78" customFormat="1" ht="27.75" customHeight="1" spans="1:4">
      <c r="A2" s="87" t="s">
        <v>1534</v>
      </c>
      <c r="B2" s="87"/>
      <c r="D2" s="88"/>
    </row>
    <row r="3" ht="24.95" customHeight="1" spans="2:2">
      <c r="B3" s="89" t="s">
        <v>29</v>
      </c>
    </row>
    <row r="4" s="79" customFormat="1" ht="47.25" customHeight="1" spans="1:8">
      <c r="A4" s="90" t="s">
        <v>1482</v>
      </c>
      <c r="B4" s="91" t="s">
        <v>1483</v>
      </c>
      <c r="C4" s="92" t="s">
        <v>1484</v>
      </c>
      <c r="D4" s="93"/>
      <c r="E4" s="93"/>
      <c r="F4" s="93" t="s">
        <v>1485</v>
      </c>
      <c r="G4" s="93"/>
      <c r="H4" s="93"/>
    </row>
    <row r="5" s="80" customFormat="1" ht="28.5" customHeight="1" spans="1:4">
      <c r="A5" s="94" t="s">
        <v>1535</v>
      </c>
      <c r="B5" s="95" t="s">
        <v>1487</v>
      </c>
      <c r="D5" s="96"/>
    </row>
    <row r="6" s="81" customFormat="1" ht="28.5" customHeight="1" spans="1:4">
      <c r="A6" s="94" t="s">
        <v>1536</v>
      </c>
      <c r="B6" s="95" t="s">
        <v>1487</v>
      </c>
      <c r="D6" s="97"/>
    </row>
    <row r="7" s="81" customFormat="1" ht="28.5" customHeight="1" spans="1:4">
      <c r="A7" s="94" t="s">
        <v>1537</v>
      </c>
      <c r="B7" s="95" t="s">
        <v>1487</v>
      </c>
      <c r="D7" s="97"/>
    </row>
    <row r="8" s="81" customFormat="1" ht="28.5" customHeight="1" spans="1:4">
      <c r="A8" s="98"/>
      <c r="B8" s="95"/>
      <c r="D8" s="97"/>
    </row>
    <row r="9" s="81" customFormat="1" ht="28.5" customHeight="1" spans="1:4">
      <c r="A9" s="99" t="s">
        <v>1234</v>
      </c>
      <c r="B9" s="100" t="s">
        <v>1487</v>
      </c>
      <c r="D9" s="97"/>
    </row>
    <row r="10" s="81" customFormat="1" ht="14.25" spans="1:4">
      <c r="A10" s="101" t="s">
        <v>1512</v>
      </c>
      <c r="D10" s="97"/>
    </row>
    <row r="11" s="81" customFormat="1" ht="14.25" spans="2:4">
      <c r="B11" s="102">
        <v>0</v>
      </c>
      <c r="D11" s="97"/>
    </row>
    <row r="12" s="82" customFormat="1" ht="14.25" spans="1:4">
      <c r="A12" s="81"/>
      <c r="B12" s="102"/>
      <c r="D12" s="103"/>
    </row>
    <row r="13" s="81" customFormat="1" ht="14.25" spans="4:4">
      <c r="D13" s="97"/>
    </row>
    <row r="14" s="81" customFormat="1" ht="14.25" spans="4:4">
      <c r="D14" s="97"/>
    </row>
    <row r="15" s="81" customFormat="1" ht="14.25" spans="4:4">
      <c r="D15" s="97"/>
    </row>
    <row r="16" s="81" customFormat="1" ht="14.25" spans="4:4">
      <c r="D16" s="97"/>
    </row>
    <row r="17" s="81" customFormat="1" ht="14.25" spans="4:4">
      <c r="D17" s="97"/>
    </row>
    <row r="18" s="82" customFormat="1" ht="14.25" spans="1:4">
      <c r="A18" s="81"/>
      <c r="B18" s="81"/>
      <c r="D18" s="103"/>
    </row>
    <row r="19" s="81" customFormat="1" ht="14.25" spans="4:4">
      <c r="D19" s="97"/>
    </row>
    <row r="20" s="81" customFormat="1" ht="14.25" spans="4:4">
      <c r="D20" s="97"/>
    </row>
    <row r="21" s="81" customFormat="1" ht="14.25" spans="4:4">
      <c r="D21" s="97"/>
    </row>
    <row r="22" s="81" customFormat="1" ht="14.25" spans="4:4">
      <c r="D22" s="97"/>
    </row>
    <row r="23" s="81" customFormat="1" ht="14.25" spans="4:4">
      <c r="D23" s="97"/>
    </row>
    <row r="24" s="81" customFormat="1" ht="14.25" spans="4:4">
      <c r="D24" s="97"/>
    </row>
    <row r="25" s="81" customFormat="1" ht="14.25" spans="4:4">
      <c r="D25" s="97"/>
    </row>
  </sheetData>
  <mergeCells count="3">
    <mergeCell ref="A2:B2"/>
    <mergeCell ref="C4:E4"/>
    <mergeCell ref="F4:H4"/>
  </mergeCells>
  <printOptions horizontalCentered="1"/>
  <pageMargins left="0.786805555555556" right="0.786805555555556" top="0.786805555555556" bottom="0.786805555555556" header="0.313888888888889" footer="0.313888888888889"/>
  <pageSetup paperSize="9" scale="95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8"/>
  <sheetViews>
    <sheetView workbookViewId="0">
      <selection activeCell="A2" sqref="A2:D2"/>
    </sheetView>
  </sheetViews>
  <sheetFormatPr defaultColWidth="9" defaultRowHeight="20.1" customHeight="1"/>
  <cols>
    <col min="1" max="1" width="34.125" style="56" customWidth="1"/>
    <col min="2" max="2" width="13.75" style="57" customWidth="1"/>
    <col min="3" max="3" width="33.25" style="58" customWidth="1"/>
    <col min="4" max="4" width="13.875" style="57" customWidth="1"/>
    <col min="5" max="5" width="9" style="56"/>
    <col min="6" max="6" width="13.25" style="56" customWidth="1"/>
    <col min="7" max="16384" width="9" style="56"/>
  </cols>
  <sheetData>
    <row r="1" s="1" customFormat="1" ht="30.75" customHeight="1" spans="1:256">
      <c r="A1" s="6" t="str">
        <f>目录!C28</f>
        <v>表二十三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2" ht="50.25" customHeight="1" spans="1:4">
      <c r="A2" s="59" t="s">
        <v>1538</v>
      </c>
      <c r="B2" s="60"/>
      <c r="C2" s="59"/>
      <c r="D2" s="60"/>
    </row>
    <row r="3" s="54" customFormat="1" customHeight="1" spans="1:4">
      <c r="A3" s="58"/>
      <c r="B3" s="57"/>
      <c r="C3" s="58"/>
      <c r="D3" s="57" t="s">
        <v>29</v>
      </c>
    </row>
    <row r="4" s="54" customFormat="1" ht="21" customHeight="1" spans="1:4">
      <c r="A4" s="61" t="s">
        <v>1164</v>
      </c>
      <c r="B4" s="62" t="s">
        <v>1539</v>
      </c>
      <c r="C4" s="61" t="s">
        <v>1164</v>
      </c>
      <c r="D4" s="62" t="s">
        <v>1540</v>
      </c>
    </row>
    <row r="5" s="55" customFormat="1" ht="21" customHeight="1" spans="1:4">
      <c r="A5" s="63" t="s">
        <v>1541</v>
      </c>
      <c r="B5" s="64"/>
      <c r="C5" s="63" t="s">
        <v>1542</v>
      </c>
      <c r="D5" s="65"/>
    </row>
    <row r="6" ht="21" customHeight="1" spans="1:4">
      <c r="A6" s="63" t="s">
        <v>1543</v>
      </c>
      <c r="B6" s="52"/>
      <c r="C6" s="63" t="s">
        <v>1544</v>
      </c>
      <c r="D6" s="52"/>
    </row>
    <row r="7" ht="21" customHeight="1" spans="1:4">
      <c r="A7" s="63" t="s">
        <v>1545</v>
      </c>
      <c r="B7" s="52"/>
      <c r="C7" s="63" t="s">
        <v>1546</v>
      </c>
      <c r="D7" s="52"/>
    </row>
    <row r="8" ht="21" customHeight="1" spans="1:4">
      <c r="A8" s="63" t="s">
        <v>1547</v>
      </c>
      <c r="B8" s="52"/>
      <c r="C8" s="63" t="s">
        <v>1548</v>
      </c>
      <c r="D8" s="52"/>
    </row>
    <row r="9" ht="21" customHeight="1" spans="1:4">
      <c r="A9" s="66" t="s">
        <v>1549</v>
      </c>
      <c r="B9" s="52"/>
      <c r="C9" s="66" t="s">
        <v>1550</v>
      </c>
      <c r="D9" s="52"/>
    </row>
    <row r="10" s="55" customFormat="1" ht="21" customHeight="1" spans="1:7">
      <c r="A10" s="67" t="s">
        <v>1551</v>
      </c>
      <c r="B10" s="52">
        <v>3272</v>
      </c>
      <c r="C10" s="67" t="s">
        <v>1552</v>
      </c>
      <c r="D10" s="52">
        <v>2598</v>
      </c>
      <c r="G10" s="68"/>
    </row>
    <row r="11" s="55" customFormat="1" ht="21" customHeight="1" spans="1:7">
      <c r="A11" s="67" t="s">
        <v>1553</v>
      </c>
      <c r="B11" s="52"/>
      <c r="C11" s="67" t="s">
        <v>1554</v>
      </c>
      <c r="D11" s="52"/>
      <c r="G11" s="68"/>
    </row>
    <row r="12" s="55" customFormat="1" ht="21" customHeight="1" spans="1:7">
      <c r="A12" s="67" t="s">
        <v>1555</v>
      </c>
      <c r="B12" s="52"/>
      <c r="C12" s="67" t="s">
        <v>1556</v>
      </c>
      <c r="D12" s="52"/>
      <c r="G12" s="68"/>
    </row>
    <row r="13" s="55" customFormat="1" ht="21" customHeight="1" spans="1:7">
      <c r="A13" s="67" t="s">
        <v>1557</v>
      </c>
      <c r="B13" s="52"/>
      <c r="C13" s="67" t="s">
        <v>1558</v>
      </c>
      <c r="D13" s="52"/>
      <c r="G13" s="68"/>
    </row>
    <row r="14" s="55" customFormat="1" ht="21" customHeight="1" spans="1:7">
      <c r="A14" s="67"/>
      <c r="B14" s="52"/>
      <c r="C14" s="67"/>
      <c r="D14" s="52"/>
      <c r="G14" s="68"/>
    </row>
    <row r="15" s="55" customFormat="1" ht="21" customHeight="1" spans="1:7">
      <c r="A15" s="69" t="s">
        <v>1508</v>
      </c>
      <c r="B15" s="50">
        <f>SUM(B5:B14)</f>
        <v>3272</v>
      </c>
      <c r="C15" s="69" t="s">
        <v>1531</v>
      </c>
      <c r="D15" s="50">
        <f>SUM(D5:D14)</f>
        <v>2598</v>
      </c>
      <c r="F15" s="70"/>
      <c r="G15" s="68"/>
    </row>
    <row r="16" ht="21" customHeight="1" spans="1:7">
      <c r="A16" s="71" t="s">
        <v>1559</v>
      </c>
      <c r="B16" s="52">
        <v>5199</v>
      </c>
      <c r="C16" s="72" t="s">
        <v>1560</v>
      </c>
      <c r="D16" s="52">
        <v>5875</v>
      </c>
      <c r="F16" s="73"/>
      <c r="G16" s="68"/>
    </row>
    <row r="17" ht="21" customHeight="1" spans="1:7">
      <c r="A17" s="71" t="s">
        <v>1561</v>
      </c>
      <c r="B17" s="52">
        <v>2</v>
      </c>
      <c r="C17" s="74" t="s">
        <v>1562</v>
      </c>
      <c r="D17" s="52"/>
      <c r="G17" s="68"/>
    </row>
    <row r="18" ht="21" customHeight="1" spans="1:7">
      <c r="A18" s="71"/>
      <c r="B18" s="52"/>
      <c r="C18" s="75"/>
      <c r="D18" s="52"/>
      <c r="G18" s="68"/>
    </row>
    <row r="19" ht="21" customHeight="1" spans="1:7">
      <c r="A19" s="76" t="s">
        <v>1234</v>
      </c>
      <c r="B19" s="50">
        <f>B15+B16+B17</f>
        <v>8473</v>
      </c>
      <c r="C19" s="76" t="s">
        <v>1267</v>
      </c>
      <c r="D19" s="50">
        <f>D15+D16+D17</f>
        <v>8473</v>
      </c>
      <c r="G19" s="68"/>
    </row>
    <row r="20" ht="18" customHeight="1" spans="7:7">
      <c r="G20" s="68"/>
    </row>
    <row r="21" ht="18" customHeight="1" spans="7:7">
      <c r="G21" s="68"/>
    </row>
    <row r="22" ht="18" customHeight="1" spans="7:7">
      <c r="G22" s="68"/>
    </row>
    <row r="23" ht="18" customHeight="1"/>
    <row r="24" ht="18" customHeight="1"/>
    <row r="25" s="55" customFormat="1" ht="18" customHeight="1" spans="1:4">
      <c r="A25" s="56"/>
      <c r="B25" s="57"/>
      <c r="C25" s="58"/>
      <c r="D25" s="57"/>
    </row>
    <row r="26" ht="18" customHeight="1"/>
    <row r="27" ht="18" customHeight="1"/>
    <row r="28" ht="18" customHeight="1"/>
    <row r="29" s="55" customFormat="1" ht="18" customHeight="1" spans="1:4">
      <c r="A29" s="56"/>
      <c r="B29" s="57"/>
      <c r="C29" s="58"/>
      <c r="D29" s="57"/>
    </row>
    <row r="30" ht="18" customHeight="1"/>
    <row r="31" ht="18" customHeight="1"/>
    <row r="32" s="55" customFormat="1" ht="18" customHeight="1" spans="1:4">
      <c r="A32" s="56"/>
      <c r="B32" s="57"/>
      <c r="C32" s="58"/>
      <c r="D32" s="57"/>
    </row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s="55" customFormat="1" ht="18" customHeight="1" spans="1:4">
      <c r="A40" s="56"/>
      <c r="B40" s="57"/>
      <c r="C40" s="58"/>
      <c r="D40" s="57"/>
    </row>
    <row r="41" s="55" customFormat="1" ht="18" customHeight="1" spans="1:4">
      <c r="A41" s="56"/>
      <c r="B41" s="57"/>
      <c r="C41" s="58"/>
      <c r="D41" s="57"/>
    </row>
    <row r="42" s="55" customFormat="1" ht="18" customHeight="1" spans="1:4">
      <c r="A42" s="56"/>
      <c r="B42" s="57"/>
      <c r="C42" s="58"/>
      <c r="D42" s="57"/>
    </row>
    <row r="43" ht="18" customHeight="1"/>
    <row r="44" ht="18" customHeight="1"/>
    <row r="45" ht="18" customHeight="1"/>
    <row r="46" ht="18" customHeight="1"/>
    <row r="47" s="55" customFormat="1" ht="18" customHeight="1" spans="1:4">
      <c r="A47" s="56"/>
      <c r="B47" s="57"/>
      <c r="C47" s="58"/>
      <c r="D47" s="57"/>
    </row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s="55" customFormat="1" ht="18" customHeight="1" spans="1:4">
      <c r="A55" s="56"/>
      <c r="B55" s="57"/>
      <c r="C55" s="58"/>
      <c r="D55" s="57"/>
    </row>
    <row r="56" ht="18" customHeight="1"/>
    <row r="57" ht="18" customHeight="1"/>
    <row r="58" s="55" customFormat="1" ht="18" customHeight="1" spans="1:4">
      <c r="A58" s="56"/>
      <c r="B58" s="57"/>
      <c r="C58" s="58"/>
      <c r="D58" s="57"/>
    </row>
  </sheetData>
  <mergeCells count="1">
    <mergeCell ref="A2:D2"/>
  </mergeCells>
  <printOptions horizontalCentered="1"/>
  <pageMargins left="0.590277777777778" right="0.590277777777778" top="0.55" bottom="0.55" header="0.313888888888889" footer="0.313888888888889"/>
  <pageSetup paperSize="9" scale="85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4"/>
  <sheetViews>
    <sheetView workbookViewId="0">
      <selection activeCell="A2" sqref="A2:D2"/>
    </sheetView>
  </sheetViews>
  <sheetFormatPr defaultColWidth="9" defaultRowHeight="20.1" customHeight="1"/>
  <cols>
    <col min="1" max="1" width="49.25" style="4" customWidth="1"/>
    <col min="2" max="2" width="16" style="5" customWidth="1"/>
    <col min="3" max="3" width="17.625" style="4" customWidth="1"/>
    <col min="4" max="4" width="13.75" style="5" customWidth="1"/>
    <col min="5" max="5" width="11.625" style="4" hidden="1" customWidth="1"/>
    <col min="6" max="16384" width="9" style="4"/>
  </cols>
  <sheetData>
    <row r="1" s="1" customFormat="1" ht="21" customHeight="1" spans="1:254">
      <c r="A1" s="6" t="str">
        <f>目录!C29</f>
        <v>表二十四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</row>
    <row r="2" ht="33" customHeight="1" spans="1:4">
      <c r="A2" s="8" t="s">
        <v>1563</v>
      </c>
      <c r="B2" s="9"/>
      <c r="C2" s="8"/>
      <c r="D2" s="9"/>
    </row>
    <row r="3" s="2" customFormat="1" customHeight="1" spans="1:4">
      <c r="A3" s="10"/>
      <c r="B3" s="5"/>
      <c r="C3" s="10"/>
      <c r="D3" s="5" t="s">
        <v>29</v>
      </c>
    </row>
    <row r="4" s="38" customFormat="1" ht="36" customHeight="1" spans="1:5">
      <c r="A4" s="11" t="s">
        <v>1164</v>
      </c>
      <c r="B4" s="13" t="s">
        <v>1124</v>
      </c>
      <c r="C4" s="11" t="s">
        <v>1125</v>
      </c>
      <c r="D4" s="13" t="s">
        <v>1564</v>
      </c>
      <c r="E4" s="39" t="s">
        <v>1565</v>
      </c>
    </row>
    <row r="5" s="3" customFormat="1" ht="18.75" customHeight="1" spans="1:5">
      <c r="A5" s="14" t="s">
        <v>1541</v>
      </c>
      <c r="B5" s="15"/>
      <c r="C5" s="15"/>
      <c r="D5" s="16"/>
      <c r="E5" s="4">
        <v>-16238</v>
      </c>
    </row>
    <row r="6" ht="18.75" customHeight="1" spans="1:4">
      <c r="A6" s="27" t="s">
        <v>1566</v>
      </c>
      <c r="B6" s="18"/>
      <c r="C6" s="18"/>
      <c r="D6" s="19"/>
    </row>
    <row r="7" ht="18.75" customHeight="1" spans="1:4">
      <c r="A7" s="27" t="s">
        <v>1567</v>
      </c>
      <c r="B7" s="18"/>
      <c r="C7" s="18"/>
      <c r="D7" s="19"/>
    </row>
    <row r="8" ht="18.75" customHeight="1" spans="1:4">
      <c r="A8" s="27" t="s">
        <v>1568</v>
      </c>
      <c r="B8" s="18"/>
      <c r="C8" s="18"/>
      <c r="D8" s="19"/>
    </row>
    <row r="9" ht="18.75" customHeight="1" spans="1:4">
      <c r="A9" s="27" t="s">
        <v>1569</v>
      </c>
      <c r="B9" s="18"/>
      <c r="C9" s="18"/>
      <c r="D9" s="15"/>
    </row>
    <row r="10" ht="18.75" customHeight="1" spans="1:4">
      <c r="A10" s="27" t="s">
        <v>1570</v>
      </c>
      <c r="B10" s="18"/>
      <c r="C10" s="18"/>
      <c r="D10" s="19"/>
    </row>
    <row r="11" ht="18.75" customHeight="1" spans="1:5">
      <c r="A11" s="21" t="s">
        <v>1543</v>
      </c>
      <c r="B11" s="15"/>
      <c r="C11" s="15"/>
      <c r="D11" s="16"/>
      <c r="E11" s="4">
        <v>19461</v>
      </c>
    </row>
    <row r="12" ht="18.75" customHeight="1" spans="1:4">
      <c r="A12" s="27" t="s">
        <v>1571</v>
      </c>
      <c r="B12" s="18"/>
      <c r="C12" s="18"/>
      <c r="D12" s="19"/>
    </row>
    <row r="13" ht="18.75" customHeight="1" spans="1:4">
      <c r="A13" s="27" t="s">
        <v>1572</v>
      </c>
      <c r="B13" s="18"/>
      <c r="C13" s="18"/>
      <c r="D13" s="19"/>
    </row>
    <row r="14" ht="18.75" customHeight="1" spans="1:4">
      <c r="A14" s="27" t="s">
        <v>1573</v>
      </c>
      <c r="B14" s="18"/>
      <c r="C14" s="18"/>
      <c r="D14" s="19"/>
    </row>
    <row r="15" ht="18.75" customHeight="1" spans="1:4">
      <c r="A15" s="30" t="s">
        <v>1574</v>
      </c>
      <c r="B15" s="18"/>
      <c r="C15" s="18"/>
      <c r="D15" s="19"/>
    </row>
    <row r="16" ht="18.75" customHeight="1" spans="1:5">
      <c r="A16" s="40" t="s">
        <v>1545</v>
      </c>
      <c r="B16" s="15"/>
      <c r="C16" s="15"/>
      <c r="D16" s="16"/>
      <c r="E16" s="4">
        <v>115422</v>
      </c>
    </row>
    <row r="17" s="3" customFormat="1" ht="18.75" customHeight="1" spans="1:4">
      <c r="A17" s="32" t="s">
        <v>1575</v>
      </c>
      <c r="B17" s="18"/>
      <c r="C17" s="18"/>
      <c r="D17" s="19"/>
    </row>
    <row r="18" ht="18.75" customHeight="1" spans="1:4">
      <c r="A18" s="32" t="s">
        <v>1576</v>
      </c>
      <c r="B18" s="18"/>
      <c r="C18" s="27"/>
      <c r="D18" s="19"/>
    </row>
    <row r="19" ht="18.75" customHeight="1" spans="1:4">
      <c r="A19" s="41" t="s">
        <v>1577</v>
      </c>
      <c r="B19" s="18"/>
      <c r="C19" s="18"/>
      <c r="D19" s="19"/>
    </row>
    <row r="20" ht="18.75" customHeight="1" spans="1:4">
      <c r="A20" s="41" t="s">
        <v>1578</v>
      </c>
      <c r="B20" s="18"/>
      <c r="C20" s="42"/>
      <c r="D20" s="19"/>
    </row>
    <row r="21" s="3" customFormat="1" ht="18.75" customHeight="1" spans="1:5">
      <c r="A21" s="40" t="s">
        <v>1547</v>
      </c>
      <c r="B21" s="43"/>
      <c r="C21" s="44"/>
      <c r="D21" s="16"/>
      <c r="E21" s="4">
        <v>16405</v>
      </c>
    </row>
    <row r="22" ht="18.75" customHeight="1" spans="1:4">
      <c r="A22" s="24" t="s">
        <v>1579</v>
      </c>
      <c r="B22" s="18"/>
      <c r="C22" s="18"/>
      <c r="D22" s="19"/>
    </row>
    <row r="23" ht="18.75" customHeight="1" spans="1:4">
      <c r="A23" s="24" t="s">
        <v>1580</v>
      </c>
      <c r="B23" s="24"/>
      <c r="C23" s="24"/>
      <c r="D23" s="19"/>
    </row>
    <row r="24" ht="18.75" customHeight="1" spans="1:4">
      <c r="A24" s="24" t="s">
        <v>1581</v>
      </c>
      <c r="B24" s="24"/>
      <c r="C24" s="24"/>
      <c r="D24" s="19"/>
    </row>
    <row r="25" s="3" customFormat="1" ht="18.75" customHeight="1" spans="1:4">
      <c r="A25" s="30" t="s">
        <v>1582</v>
      </c>
      <c r="B25" s="45"/>
      <c r="C25" s="46"/>
      <c r="D25" s="18"/>
    </row>
    <row r="26" ht="18.75" customHeight="1" spans="1:4">
      <c r="A26" s="31" t="s">
        <v>1553</v>
      </c>
      <c r="B26" s="15"/>
      <c r="C26" s="15"/>
      <c r="D26" s="19"/>
    </row>
    <row r="27" ht="18.75" customHeight="1" spans="1:4">
      <c r="A27" s="32" t="s">
        <v>1553</v>
      </c>
      <c r="B27" s="18"/>
      <c r="C27" s="18"/>
      <c r="D27" s="19"/>
    </row>
    <row r="28" ht="18.75" customHeight="1" spans="1:4">
      <c r="A28" s="33" t="s">
        <v>1583</v>
      </c>
      <c r="B28" s="18"/>
      <c r="C28" s="18"/>
      <c r="D28" s="19"/>
    </row>
    <row r="29" ht="18.75" customHeight="1" spans="1:4">
      <c r="A29" s="33" t="s">
        <v>1584</v>
      </c>
      <c r="B29" s="18"/>
      <c r="C29" s="18"/>
      <c r="D29" s="19"/>
    </row>
    <row r="30" ht="18.75" customHeight="1" spans="1:4">
      <c r="A30" s="33" t="s">
        <v>1585</v>
      </c>
      <c r="B30" s="18"/>
      <c r="C30" s="15"/>
      <c r="D30" s="19"/>
    </row>
    <row r="31" ht="18.75" customHeight="1" spans="1:4">
      <c r="A31" s="33" t="s">
        <v>1586</v>
      </c>
      <c r="B31" s="18"/>
      <c r="C31" s="15"/>
      <c r="D31" s="19"/>
    </row>
    <row r="32" ht="18.75" customHeight="1" spans="1:4">
      <c r="A32" s="31" t="s">
        <v>1555</v>
      </c>
      <c r="B32" s="15">
        <v>3139</v>
      </c>
      <c r="C32" s="15">
        <v>3272</v>
      </c>
      <c r="D32" s="19">
        <v>104.2</v>
      </c>
    </row>
    <row r="33" ht="18.75" customHeight="1" spans="1:4">
      <c r="A33" s="32" t="s">
        <v>1587</v>
      </c>
      <c r="B33" s="18">
        <v>769</v>
      </c>
      <c r="C33" s="18">
        <v>790</v>
      </c>
      <c r="D33" s="19">
        <v>102.7</v>
      </c>
    </row>
    <row r="34" ht="18.75" customHeight="1" spans="1:4">
      <c r="A34" s="33" t="s">
        <v>1588</v>
      </c>
      <c r="B34" s="18">
        <v>2316</v>
      </c>
      <c r="C34" s="18">
        <v>2420</v>
      </c>
      <c r="D34" s="19">
        <v>104.4</v>
      </c>
    </row>
    <row r="35" ht="18.75" customHeight="1" spans="1:4">
      <c r="A35" s="33" t="s">
        <v>1589</v>
      </c>
      <c r="B35" s="18">
        <v>54</v>
      </c>
      <c r="C35" s="18">
        <v>62</v>
      </c>
      <c r="D35" s="19">
        <v>114.8</v>
      </c>
    </row>
    <row r="36" ht="18.75" customHeight="1" spans="1:4">
      <c r="A36" s="32" t="s">
        <v>1590</v>
      </c>
      <c r="B36" s="47"/>
      <c r="C36" s="18"/>
      <c r="D36" s="19"/>
    </row>
    <row r="37" ht="18.75" customHeight="1" spans="1:4">
      <c r="A37" s="30"/>
      <c r="B37" s="18"/>
      <c r="C37" s="15"/>
      <c r="D37" s="48"/>
    </row>
    <row r="38" ht="18.75" customHeight="1" spans="1:4">
      <c r="A38" s="34" t="s">
        <v>1508</v>
      </c>
      <c r="B38" s="15"/>
      <c r="C38" s="15"/>
      <c r="D38" s="16"/>
    </row>
    <row r="39" s="3" customFormat="1" ht="18.75" customHeight="1" spans="1:4">
      <c r="A39" s="49" t="s">
        <v>1559</v>
      </c>
      <c r="B39" s="18"/>
      <c r="C39" s="18"/>
      <c r="D39" s="19"/>
    </row>
    <row r="40" s="3" customFormat="1" ht="18.75" customHeight="1" spans="1:4">
      <c r="A40" s="49" t="s">
        <v>1561</v>
      </c>
      <c r="B40" s="50"/>
      <c r="C40" s="15"/>
      <c r="D40" s="19"/>
    </row>
    <row r="41" s="3" customFormat="1" ht="18.75" customHeight="1" spans="1:4">
      <c r="A41" s="51" t="s">
        <v>1591</v>
      </c>
      <c r="B41" s="52">
        <v>2</v>
      </c>
      <c r="C41" s="18">
        <v>2</v>
      </c>
      <c r="D41" s="19">
        <v>100</v>
      </c>
    </row>
    <row r="42" ht="18.75" customHeight="1" spans="1:5">
      <c r="A42" s="53" t="s">
        <v>1592</v>
      </c>
      <c r="B42" s="18"/>
      <c r="C42" s="30"/>
      <c r="D42" s="36"/>
      <c r="E42" s="4">
        <f>SUM(E5:E37)</f>
        <v>135050</v>
      </c>
    </row>
    <row r="43" ht="18.75" customHeight="1" spans="1:4">
      <c r="A43" s="53"/>
      <c r="B43" s="18"/>
      <c r="C43" s="30"/>
      <c r="D43" s="36"/>
    </row>
    <row r="44" ht="18.75" customHeight="1" spans="1:4">
      <c r="A44" s="37" t="s">
        <v>1234</v>
      </c>
      <c r="B44" s="15">
        <v>3141</v>
      </c>
      <c r="C44" s="15">
        <v>3274</v>
      </c>
      <c r="D44" s="19">
        <v>104.2</v>
      </c>
    </row>
  </sheetData>
  <mergeCells count="1">
    <mergeCell ref="A2:D2"/>
  </mergeCells>
  <printOptions horizontalCentered="1"/>
  <pageMargins left="0.590277777777778" right="0.590277777777778" top="0.55" bottom="0.55" header="0.313888888888889" footer="0.313888888888889"/>
  <pageSetup paperSize="9" scale="75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41"/>
  <sheetViews>
    <sheetView tabSelected="1" workbookViewId="0">
      <selection activeCell="H12" sqref="H12"/>
    </sheetView>
  </sheetViews>
  <sheetFormatPr defaultColWidth="9" defaultRowHeight="20.1" customHeight="1"/>
  <cols>
    <col min="1" max="1" width="46" style="4" customWidth="1"/>
    <col min="2" max="2" width="16.875" style="5" customWidth="1"/>
    <col min="3" max="3" width="16.875" style="4" customWidth="1"/>
    <col min="4" max="4" width="15.625" style="5" customWidth="1"/>
    <col min="5" max="16384" width="9" style="4"/>
  </cols>
  <sheetData>
    <row r="1" s="1" customFormat="1" ht="21" customHeight="1" spans="1:254">
      <c r="A1" s="6" t="str">
        <f>目录!C30</f>
        <v>表二十五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</row>
    <row r="2" ht="33" customHeight="1" spans="1:4">
      <c r="A2" s="8" t="s">
        <v>1593</v>
      </c>
      <c r="B2" s="9"/>
      <c r="C2" s="8"/>
      <c r="D2" s="9"/>
    </row>
    <row r="3" s="2" customFormat="1" customHeight="1" spans="1:4">
      <c r="A3" s="10"/>
      <c r="B3" s="5"/>
      <c r="C3" s="10"/>
      <c r="D3" s="5" t="s">
        <v>29</v>
      </c>
    </row>
    <row r="4" s="2" customFormat="1" ht="45" customHeight="1" spans="1:4">
      <c r="A4" s="11" t="s">
        <v>1164</v>
      </c>
      <c r="B4" s="12" t="s">
        <v>1124</v>
      </c>
      <c r="C4" s="11" t="s">
        <v>1125</v>
      </c>
      <c r="D4" s="13" t="s">
        <v>1564</v>
      </c>
    </row>
    <row r="5" s="3" customFormat="1" ht="18.75" customHeight="1" spans="1:4">
      <c r="A5" s="14" t="s">
        <v>1542</v>
      </c>
      <c r="B5" s="15"/>
      <c r="C5" s="15"/>
      <c r="D5" s="16"/>
    </row>
    <row r="6" ht="18.75" customHeight="1" spans="1:4">
      <c r="A6" s="17" t="s">
        <v>1594</v>
      </c>
      <c r="B6" s="18"/>
      <c r="C6" s="18"/>
      <c r="D6" s="19"/>
    </row>
    <row r="7" ht="18.75" customHeight="1" spans="1:4">
      <c r="A7" s="17" t="s">
        <v>1595</v>
      </c>
      <c r="B7" s="18"/>
      <c r="C7" s="18"/>
      <c r="D7" s="19"/>
    </row>
    <row r="8" ht="18.75" customHeight="1" spans="1:4">
      <c r="A8" s="17" t="s">
        <v>1596</v>
      </c>
      <c r="B8" s="18"/>
      <c r="C8" s="18"/>
      <c r="D8" s="19"/>
    </row>
    <row r="9" ht="18.75" customHeight="1" spans="1:4">
      <c r="A9" s="20" t="s">
        <v>1597</v>
      </c>
      <c r="B9" s="18"/>
      <c r="C9" s="18"/>
      <c r="D9" s="18"/>
    </row>
    <row r="10" ht="18.75" customHeight="1" spans="1:4">
      <c r="A10" s="21" t="s">
        <v>1544</v>
      </c>
      <c r="B10" s="15"/>
      <c r="C10" s="15"/>
      <c r="D10" s="16"/>
    </row>
    <row r="11" ht="18.75" customHeight="1" spans="1:4">
      <c r="A11" s="22" t="s">
        <v>1598</v>
      </c>
      <c r="B11" s="23"/>
      <c r="C11" s="18"/>
      <c r="D11" s="19"/>
    </row>
    <row r="12" ht="18.75" customHeight="1" spans="1:4">
      <c r="A12" s="24" t="s">
        <v>1599</v>
      </c>
      <c r="B12" s="23"/>
      <c r="C12" s="18"/>
      <c r="D12" s="19"/>
    </row>
    <row r="13" ht="18.75" customHeight="1" spans="1:4">
      <c r="A13" s="22" t="s">
        <v>1600</v>
      </c>
      <c r="B13" s="23"/>
      <c r="C13" s="18"/>
      <c r="D13" s="19"/>
    </row>
    <row r="14" ht="18.75" customHeight="1" spans="1:4">
      <c r="A14" s="24" t="s">
        <v>1601</v>
      </c>
      <c r="B14" s="23"/>
      <c r="C14" s="18"/>
      <c r="D14" s="19"/>
    </row>
    <row r="15" ht="18.75" customHeight="1" spans="1:4">
      <c r="A15" s="25" t="s">
        <v>1602</v>
      </c>
      <c r="B15" s="23"/>
      <c r="C15" s="18"/>
      <c r="D15" s="19"/>
    </row>
    <row r="16" ht="18.75" customHeight="1" spans="1:4">
      <c r="A16" s="24" t="s">
        <v>1603</v>
      </c>
      <c r="B16" s="23"/>
      <c r="C16" s="18"/>
      <c r="D16" s="19"/>
    </row>
    <row r="17" ht="18.75" customHeight="1" spans="1:4">
      <c r="A17" s="26" t="s">
        <v>1604</v>
      </c>
      <c r="B17" s="18"/>
      <c r="C17" s="18"/>
      <c r="D17" s="19"/>
    </row>
    <row r="18" ht="18.75" customHeight="1" spans="1:4">
      <c r="A18" s="21" t="s">
        <v>1546</v>
      </c>
      <c r="B18" s="15"/>
      <c r="C18" s="15"/>
      <c r="D18" s="16"/>
    </row>
    <row r="19" s="3" customFormat="1" ht="18.75" customHeight="1" spans="1:4">
      <c r="A19" s="27" t="s">
        <v>1605</v>
      </c>
      <c r="B19" s="18"/>
      <c r="C19" s="18"/>
      <c r="D19" s="19"/>
    </row>
    <row r="20" ht="18.75" customHeight="1" spans="1:4">
      <c r="A20" s="27" t="s">
        <v>1606</v>
      </c>
      <c r="B20" s="18"/>
      <c r="C20" s="18"/>
      <c r="D20" s="19"/>
    </row>
    <row r="21" ht="18.75" customHeight="1" spans="1:4">
      <c r="A21" s="28" t="s">
        <v>1607</v>
      </c>
      <c r="B21" s="18"/>
      <c r="C21" s="18"/>
      <c r="D21" s="18"/>
    </row>
    <row r="22" s="3" customFormat="1" ht="18.75" customHeight="1" spans="1:4">
      <c r="A22" s="29" t="s">
        <v>1548</v>
      </c>
      <c r="B22" s="15"/>
      <c r="C22" s="15"/>
      <c r="D22" s="16"/>
    </row>
    <row r="23" ht="18.75" customHeight="1" spans="1:4">
      <c r="A23" s="24" t="s">
        <v>1608</v>
      </c>
      <c r="B23" s="18"/>
      <c r="C23" s="18"/>
      <c r="D23" s="19"/>
    </row>
    <row r="24" ht="18.75" customHeight="1" spans="1:4">
      <c r="A24" s="24" t="s">
        <v>1609</v>
      </c>
      <c r="B24" s="18"/>
      <c r="C24" s="18"/>
      <c r="D24" s="19"/>
    </row>
    <row r="25" ht="18.75" customHeight="1" spans="1:4">
      <c r="A25" s="24" t="s">
        <v>1610</v>
      </c>
      <c r="B25" s="18"/>
      <c r="C25" s="18"/>
      <c r="D25" s="19"/>
    </row>
    <row r="26" s="3" customFormat="1" ht="18.75" customHeight="1" spans="1:4">
      <c r="A26" s="30" t="s">
        <v>1611</v>
      </c>
      <c r="B26" s="18"/>
      <c r="C26" s="18"/>
      <c r="D26" s="18"/>
    </row>
    <row r="27" ht="18.75" customHeight="1" spans="1:4">
      <c r="A27" s="31" t="s">
        <v>1554</v>
      </c>
      <c r="B27" s="18"/>
      <c r="C27" s="15"/>
      <c r="D27" s="16"/>
    </row>
    <row r="28" ht="18.75" customHeight="1" spans="1:4">
      <c r="A28" s="32" t="s">
        <v>1612</v>
      </c>
      <c r="B28" s="18"/>
      <c r="C28" s="18"/>
      <c r="D28" s="19"/>
    </row>
    <row r="29" ht="18.75" customHeight="1" spans="1:4">
      <c r="A29" s="33" t="s">
        <v>1613</v>
      </c>
      <c r="B29" s="18"/>
      <c r="C29" s="18"/>
      <c r="D29" s="19"/>
    </row>
    <row r="30" ht="18.75" customHeight="1" spans="1:4">
      <c r="A30" s="31" t="s">
        <v>1556</v>
      </c>
      <c r="B30" s="15">
        <v>2466</v>
      </c>
      <c r="C30" s="15">
        <v>2597</v>
      </c>
      <c r="D30" s="16">
        <v>105.4</v>
      </c>
    </row>
    <row r="31" ht="18.75" customHeight="1" spans="1:4">
      <c r="A31" s="32" t="s">
        <v>1614</v>
      </c>
      <c r="B31" s="18">
        <v>2466</v>
      </c>
      <c r="C31" s="18">
        <v>2598</v>
      </c>
      <c r="D31" s="19">
        <v>105.4</v>
      </c>
    </row>
    <row r="32" ht="18.75" customHeight="1" spans="1:4">
      <c r="A32" s="33" t="s">
        <v>1615</v>
      </c>
      <c r="B32" s="18"/>
      <c r="C32" s="18"/>
      <c r="D32" s="19"/>
    </row>
    <row r="33" ht="18.75" customHeight="1" spans="1:4">
      <c r="A33" s="32" t="s">
        <v>1616</v>
      </c>
      <c r="B33" s="18"/>
      <c r="C33" s="18"/>
      <c r="D33" s="19"/>
    </row>
    <row r="34" ht="18.75" customHeight="1" spans="1:4">
      <c r="A34" s="31"/>
      <c r="B34" s="18"/>
      <c r="C34" s="18"/>
      <c r="D34" s="19"/>
    </row>
    <row r="35" ht="18.75" customHeight="1" spans="1:4">
      <c r="A35" s="34" t="s">
        <v>1531</v>
      </c>
      <c r="B35" s="15">
        <v>2466</v>
      </c>
      <c r="C35" s="15">
        <v>2598</v>
      </c>
      <c r="D35" s="16">
        <v>105.4</v>
      </c>
    </row>
    <row r="36" s="3" customFormat="1" ht="18.75" customHeight="1" spans="1:4">
      <c r="A36" s="24" t="s">
        <v>1560</v>
      </c>
      <c r="B36" s="18"/>
      <c r="C36" s="18"/>
      <c r="D36" s="16"/>
    </row>
    <row r="37" s="3" customFormat="1" ht="18.75" customHeight="1" spans="1:4">
      <c r="A37" s="24" t="s">
        <v>1562</v>
      </c>
      <c r="B37" s="15"/>
      <c r="C37" s="15"/>
      <c r="D37" s="16"/>
    </row>
    <row r="38" s="3" customFormat="1" ht="18.75" customHeight="1" spans="1:4">
      <c r="A38" s="24" t="s">
        <v>1617</v>
      </c>
      <c r="B38" s="18"/>
      <c r="C38" s="18"/>
      <c r="D38" s="18"/>
    </row>
    <row r="39" ht="18.75" customHeight="1" spans="1:4">
      <c r="A39" s="35" t="s">
        <v>1618</v>
      </c>
      <c r="B39" s="18"/>
      <c r="C39" s="18"/>
      <c r="D39" s="16"/>
    </row>
    <row r="40" ht="18.75" customHeight="1" spans="1:4">
      <c r="A40" s="35"/>
      <c r="B40" s="18"/>
      <c r="C40" s="30"/>
      <c r="D40" s="36"/>
    </row>
    <row r="41" ht="18.75" customHeight="1" spans="1:4">
      <c r="A41" s="37" t="s">
        <v>1267</v>
      </c>
      <c r="B41" s="15">
        <f>B35+B36+B37</f>
        <v>2466</v>
      </c>
      <c r="C41" s="15">
        <f>C35+C36+C37</f>
        <v>2598</v>
      </c>
      <c r="D41" s="16">
        <f>C41/B41*100</f>
        <v>105.352798053528</v>
      </c>
    </row>
  </sheetData>
  <mergeCells count="1">
    <mergeCell ref="A2:D2"/>
  </mergeCells>
  <printOptions horizontalCentered="1"/>
  <pageMargins left="0.590277777777778" right="0.590277777777778" top="0.55" bottom="0.55" header="0.313888888888889" footer="0.313888888888889"/>
  <pageSetup paperSize="9" scale="87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selection activeCell="A2" sqref="A2:E2"/>
    </sheetView>
  </sheetViews>
  <sheetFormatPr defaultColWidth="8.75" defaultRowHeight="21" customHeight="1" outlineLevelCol="4"/>
  <cols>
    <col min="1" max="1" width="41.75" style="338" customWidth="1"/>
    <col min="2" max="5" width="16.375" style="338" customWidth="1"/>
    <col min="6" max="6" width="15.25" style="338" customWidth="1"/>
    <col min="7" max="7" width="11.875" style="338" customWidth="1"/>
    <col min="8" max="8" width="16.25" style="338" customWidth="1"/>
    <col min="9" max="32" width="9" style="338" customWidth="1"/>
    <col min="33" max="256" width="8.75" style="338"/>
    <col min="257" max="257" width="41.75" style="338" customWidth="1"/>
    <col min="258" max="261" width="16.375" style="338" customWidth="1"/>
    <col min="262" max="262" width="15.25" style="338" customWidth="1"/>
    <col min="263" max="263" width="11.875" style="338" customWidth="1"/>
    <col min="264" max="264" width="16.25" style="338" customWidth="1"/>
    <col min="265" max="288" width="9" style="338" customWidth="1"/>
    <col min="289" max="512" width="8.75" style="338"/>
    <col min="513" max="513" width="41.75" style="338" customWidth="1"/>
    <col min="514" max="517" width="16.375" style="338" customWidth="1"/>
    <col min="518" max="518" width="15.25" style="338" customWidth="1"/>
    <col min="519" max="519" width="11.875" style="338" customWidth="1"/>
    <col min="520" max="520" width="16.25" style="338" customWidth="1"/>
    <col min="521" max="544" width="9" style="338" customWidth="1"/>
    <col min="545" max="768" width="8.75" style="338"/>
    <col min="769" max="769" width="41.75" style="338" customWidth="1"/>
    <col min="770" max="773" width="16.375" style="338" customWidth="1"/>
    <col min="774" max="774" width="15.25" style="338" customWidth="1"/>
    <col min="775" max="775" width="11.875" style="338" customWidth="1"/>
    <col min="776" max="776" width="16.25" style="338" customWidth="1"/>
    <col min="777" max="800" width="9" style="338" customWidth="1"/>
    <col min="801" max="1024" width="8.75" style="338"/>
    <col min="1025" max="1025" width="41.75" style="338" customWidth="1"/>
    <col min="1026" max="1029" width="16.375" style="338" customWidth="1"/>
    <col min="1030" max="1030" width="15.25" style="338" customWidth="1"/>
    <col min="1031" max="1031" width="11.875" style="338" customWidth="1"/>
    <col min="1032" max="1032" width="16.25" style="338" customWidth="1"/>
    <col min="1033" max="1056" width="9" style="338" customWidth="1"/>
    <col min="1057" max="1280" width="8.75" style="338"/>
    <col min="1281" max="1281" width="41.75" style="338" customWidth="1"/>
    <col min="1282" max="1285" width="16.375" style="338" customWidth="1"/>
    <col min="1286" max="1286" width="15.25" style="338" customWidth="1"/>
    <col min="1287" max="1287" width="11.875" style="338" customWidth="1"/>
    <col min="1288" max="1288" width="16.25" style="338" customWidth="1"/>
    <col min="1289" max="1312" width="9" style="338" customWidth="1"/>
    <col min="1313" max="1536" width="8.75" style="338"/>
    <col min="1537" max="1537" width="41.75" style="338" customWidth="1"/>
    <col min="1538" max="1541" width="16.375" style="338" customWidth="1"/>
    <col min="1542" max="1542" width="15.25" style="338" customWidth="1"/>
    <col min="1543" max="1543" width="11.875" style="338" customWidth="1"/>
    <col min="1544" max="1544" width="16.25" style="338" customWidth="1"/>
    <col min="1545" max="1568" width="9" style="338" customWidth="1"/>
    <col min="1569" max="1792" width="8.75" style="338"/>
    <col min="1793" max="1793" width="41.75" style="338" customWidth="1"/>
    <col min="1794" max="1797" width="16.375" style="338" customWidth="1"/>
    <col min="1798" max="1798" width="15.25" style="338" customWidth="1"/>
    <col min="1799" max="1799" width="11.875" style="338" customWidth="1"/>
    <col min="1800" max="1800" width="16.25" style="338" customWidth="1"/>
    <col min="1801" max="1824" width="9" style="338" customWidth="1"/>
    <col min="1825" max="2048" width="8.75" style="338"/>
    <col min="2049" max="2049" width="41.75" style="338" customWidth="1"/>
    <col min="2050" max="2053" width="16.375" style="338" customWidth="1"/>
    <col min="2054" max="2054" width="15.25" style="338" customWidth="1"/>
    <col min="2055" max="2055" width="11.875" style="338" customWidth="1"/>
    <col min="2056" max="2056" width="16.25" style="338" customWidth="1"/>
    <col min="2057" max="2080" width="9" style="338" customWidth="1"/>
    <col min="2081" max="2304" width="8.75" style="338"/>
    <col min="2305" max="2305" width="41.75" style="338" customWidth="1"/>
    <col min="2306" max="2309" width="16.375" style="338" customWidth="1"/>
    <col min="2310" max="2310" width="15.25" style="338" customWidth="1"/>
    <col min="2311" max="2311" width="11.875" style="338" customWidth="1"/>
    <col min="2312" max="2312" width="16.25" style="338" customWidth="1"/>
    <col min="2313" max="2336" width="9" style="338" customWidth="1"/>
    <col min="2337" max="2560" width="8.75" style="338"/>
    <col min="2561" max="2561" width="41.75" style="338" customWidth="1"/>
    <col min="2562" max="2565" width="16.375" style="338" customWidth="1"/>
    <col min="2566" max="2566" width="15.25" style="338" customWidth="1"/>
    <col min="2567" max="2567" width="11.875" style="338" customWidth="1"/>
    <col min="2568" max="2568" width="16.25" style="338" customWidth="1"/>
    <col min="2569" max="2592" width="9" style="338" customWidth="1"/>
    <col min="2593" max="2816" width="8.75" style="338"/>
    <col min="2817" max="2817" width="41.75" style="338" customWidth="1"/>
    <col min="2818" max="2821" width="16.375" style="338" customWidth="1"/>
    <col min="2822" max="2822" width="15.25" style="338" customWidth="1"/>
    <col min="2823" max="2823" width="11.875" style="338" customWidth="1"/>
    <col min="2824" max="2824" width="16.25" style="338" customWidth="1"/>
    <col min="2825" max="2848" width="9" style="338" customWidth="1"/>
    <col min="2849" max="3072" width="8.75" style="338"/>
    <col min="3073" max="3073" width="41.75" style="338" customWidth="1"/>
    <col min="3074" max="3077" width="16.375" style="338" customWidth="1"/>
    <col min="3078" max="3078" width="15.25" style="338" customWidth="1"/>
    <col min="3079" max="3079" width="11.875" style="338" customWidth="1"/>
    <col min="3080" max="3080" width="16.25" style="338" customWidth="1"/>
    <col min="3081" max="3104" width="9" style="338" customWidth="1"/>
    <col min="3105" max="3328" width="8.75" style="338"/>
    <col min="3329" max="3329" width="41.75" style="338" customWidth="1"/>
    <col min="3330" max="3333" width="16.375" style="338" customWidth="1"/>
    <col min="3334" max="3334" width="15.25" style="338" customWidth="1"/>
    <col min="3335" max="3335" width="11.875" style="338" customWidth="1"/>
    <col min="3336" max="3336" width="16.25" style="338" customWidth="1"/>
    <col min="3337" max="3360" width="9" style="338" customWidth="1"/>
    <col min="3361" max="3584" width="8.75" style="338"/>
    <col min="3585" max="3585" width="41.75" style="338" customWidth="1"/>
    <col min="3586" max="3589" width="16.375" style="338" customWidth="1"/>
    <col min="3590" max="3590" width="15.25" style="338" customWidth="1"/>
    <col min="3591" max="3591" width="11.875" style="338" customWidth="1"/>
    <col min="3592" max="3592" width="16.25" style="338" customWidth="1"/>
    <col min="3593" max="3616" width="9" style="338" customWidth="1"/>
    <col min="3617" max="3840" width="8.75" style="338"/>
    <col min="3841" max="3841" width="41.75" style="338" customWidth="1"/>
    <col min="3842" max="3845" width="16.375" style="338" customWidth="1"/>
    <col min="3846" max="3846" width="15.25" style="338" customWidth="1"/>
    <col min="3847" max="3847" width="11.875" style="338" customWidth="1"/>
    <col min="3848" max="3848" width="16.25" style="338" customWidth="1"/>
    <col min="3849" max="3872" width="9" style="338" customWidth="1"/>
    <col min="3873" max="4096" width="8.75" style="338"/>
    <col min="4097" max="4097" width="41.75" style="338" customWidth="1"/>
    <col min="4098" max="4101" width="16.375" style="338" customWidth="1"/>
    <col min="4102" max="4102" width="15.25" style="338" customWidth="1"/>
    <col min="4103" max="4103" width="11.875" style="338" customWidth="1"/>
    <col min="4104" max="4104" width="16.25" style="338" customWidth="1"/>
    <col min="4105" max="4128" width="9" style="338" customWidth="1"/>
    <col min="4129" max="4352" width="8.75" style="338"/>
    <col min="4353" max="4353" width="41.75" style="338" customWidth="1"/>
    <col min="4354" max="4357" width="16.375" style="338" customWidth="1"/>
    <col min="4358" max="4358" width="15.25" style="338" customWidth="1"/>
    <col min="4359" max="4359" width="11.875" style="338" customWidth="1"/>
    <col min="4360" max="4360" width="16.25" style="338" customWidth="1"/>
    <col min="4361" max="4384" width="9" style="338" customWidth="1"/>
    <col min="4385" max="4608" width="8.75" style="338"/>
    <col min="4609" max="4609" width="41.75" style="338" customWidth="1"/>
    <col min="4610" max="4613" width="16.375" style="338" customWidth="1"/>
    <col min="4614" max="4614" width="15.25" style="338" customWidth="1"/>
    <col min="4615" max="4615" width="11.875" style="338" customWidth="1"/>
    <col min="4616" max="4616" width="16.25" style="338" customWidth="1"/>
    <col min="4617" max="4640" width="9" style="338" customWidth="1"/>
    <col min="4641" max="4864" width="8.75" style="338"/>
    <col min="4865" max="4865" width="41.75" style="338" customWidth="1"/>
    <col min="4866" max="4869" width="16.375" style="338" customWidth="1"/>
    <col min="4870" max="4870" width="15.25" style="338" customWidth="1"/>
    <col min="4871" max="4871" width="11.875" style="338" customWidth="1"/>
    <col min="4872" max="4872" width="16.25" style="338" customWidth="1"/>
    <col min="4873" max="4896" width="9" style="338" customWidth="1"/>
    <col min="4897" max="5120" width="8.75" style="338"/>
    <col min="5121" max="5121" width="41.75" style="338" customWidth="1"/>
    <col min="5122" max="5125" width="16.375" style="338" customWidth="1"/>
    <col min="5126" max="5126" width="15.25" style="338" customWidth="1"/>
    <col min="5127" max="5127" width="11.875" style="338" customWidth="1"/>
    <col min="5128" max="5128" width="16.25" style="338" customWidth="1"/>
    <col min="5129" max="5152" width="9" style="338" customWidth="1"/>
    <col min="5153" max="5376" width="8.75" style="338"/>
    <col min="5377" max="5377" width="41.75" style="338" customWidth="1"/>
    <col min="5378" max="5381" width="16.375" style="338" customWidth="1"/>
    <col min="5382" max="5382" width="15.25" style="338" customWidth="1"/>
    <col min="5383" max="5383" width="11.875" style="338" customWidth="1"/>
    <col min="5384" max="5384" width="16.25" style="338" customWidth="1"/>
    <col min="5385" max="5408" width="9" style="338" customWidth="1"/>
    <col min="5409" max="5632" width="8.75" style="338"/>
    <col min="5633" max="5633" width="41.75" style="338" customWidth="1"/>
    <col min="5634" max="5637" width="16.375" style="338" customWidth="1"/>
    <col min="5638" max="5638" width="15.25" style="338" customWidth="1"/>
    <col min="5639" max="5639" width="11.875" style="338" customWidth="1"/>
    <col min="5640" max="5640" width="16.25" style="338" customWidth="1"/>
    <col min="5641" max="5664" width="9" style="338" customWidth="1"/>
    <col min="5665" max="5888" width="8.75" style="338"/>
    <col min="5889" max="5889" width="41.75" style="338" customWidth="1"/>
    <col min="5890" max="5893" width="16.375" style="338" customWidth="1"/>
    <col min="5894" max="5894" width="15.25" style="338" customWidth="1"/>
    <col min="5895" max="5895" width="11.875" style="338" customWidth="1"/>
    <col min="5896" max="5896" width="16.25" style="338" customWidth="1"/>
    <col min="5897" max="5920" width="9" style="338" customWidth="1"/>
    <col min="5921" max="6144" width="8.75" style="338"/>
    <col min="6145" max="6145" width="41.75" style="338" customWidth="1"/>
    <col min="6146" max="6149" width="16.375" style="338" customWidth="1"/>
    <col min="6150" max="6150" width="15.25" style="338" customWidth="1"/>
    <col min="6151" max="6151" width="11.875" style="338" customWidth="1"/>
    <col min="6152" max="6152" width="16.25" style="338" customWidth="1"/>
    <col min="6153" max="6176" width="9" style="338" customWidth="1"/>
    <col min="6177" max="6400" width="8.75" style="338"/>
    <col min="6401" max="6401" width="41.75" style="338" customWidth="1"/>
    <col min="6402" max="6405" width="16.375" style="338" customWidth="1"/>
    <col min="6406" max="6406" width="15.25" style="338" customWidth="1"/>
    <col min="6407" max="6407" width="11.875" style="338" customWidth="1"/>
    <col min="6408" max="6408" width="16.25" style="338" customWidth="1"/>
    <col min="6409" max="6432" width="9" style="338" customWidth="1"/>
    <col min="6433" max="6656" width="8.75" style="338"/>
    <col min="6657" max="6657" width="41.75" style="338" customWidth="1"/>
    <col min="6658" max="6661" width="16.375" style="338" customWidth="1"/>
    <col min="6662" max="6662" width="15.25" style="338" customWidth="1"/>
    <col min="6663" max="6663" width="11.875" style="338" customWidth="1"/>
    <col min="6664" max="6664" width="16.25" style="338" customWidth="1"/>
    <col min="6665" max="6688" width="9" style="338" customWidth="1"/>
    <col min="6689" max="6912" width="8.75" style="338"/>
    <col min="6913" max="6913" width="41.75" style="338" customWidth="1"/>
    <col min="6914" max="6917" width="16.375" style="338" customWidth="1"/>
    <col min="6918" max="6918" width="15.25" style="338" customWidth="1"/>
    <col min="6919" max="6919" width="11.875" style="338" customWidth="1"/>
    <col min="6920" max="6920" width="16.25" style="338" customWidth="1"/>
    <col min="6921" max="6944" width="9" style="338" customWidth="1"/>
    <col min="6945" max="7168" width="8.75" style="338"/>
    <col min="7169" max="7169" width="41.75" style="338" customWidth="1"/>
    <col min="7170" max="7173" width="16.375" style="338" customWidth="1"/>
    <col min="7174" max="7174" width="15.25" style="338" customWidth="1"/>
    <col min="7175" max="7175" width="11.875" style="338" customWidth="1"/>
    <col min="7176" max="7176" width="16.25" style="338" customWidth="1"/>
    <col min="7177" max="7200" width="9" style="338" customWidth="1"/>
    <col min="7201" max="7424" width="8.75" style="338"/>
    <col min="7425" max="7425" width="41.75" style="338" customWidth="1"/>
    <col min="7426" max="7429" width="16.375" style="338" customWidth="1"/>
    <col min="7430" max="7430" width="15.25" style="338" customWidth="1"/>
    <col min="7431" max="7431" width="11.875" style="338" customWidth="1"/>
    <col min="7432" max="7432" width="16.25" style="338" customWidth="1"/>
    <col min="7433" max="7456" width="9" style="338" customWidth="1"/>
    <col min="7457" max="7680" width="8.75" style="338"/>
    <col min="7681" max="7681" width="41.75" style="338" customWidth="1"/>
    <col min="7682" max="7685" width="16.375" style="338" customWidth="1"/>
    <col min="7686" max="7686" width="15.25" style="338" customWidth="1"/>
    <col min="7687" max="7687" width="11.875" style="338" customWidth="1"/>
    <col min="7688" max="7688" width="16.25" style="338" customWidth="1"/>
    <col min="7689" max="7712" width="9" style="338" customWidth="1"/>
    <col min="7713" max="7936" width="8.75" style="338"/>
    <col min="7937" max="7937" width="41.75" style="338" customWidth="1"/>
    <col min="7938" max="7941" width="16.375" style="338" customWidth="1"/>
    <col min="7942" max="7942" width="15.25" style="338" customWidth="1"/>
    <col min="7943" max="7943" width="11.875" style="338" customWidth="1"/>
    <col min="7944" max="7944" width="16.25" style="338" customWidth="1"/>
    <col min="7945" max="7968" width="9" style="338" customWidth="1"/>
    <col min="7969" max="8192" width="8.75" style="338"/>
    <col min="8193" max="8193" width="41.75" style="338" customWidth="1"/>
    <col min="8194" max="8197" width="16.375" style="338" customWidth="1"/>
    <col min="8198" max="8198" width="15.25" style="338" customWidth="1"/>
    <col min="8199" max="8199" width="11.875" style="338" customWidth="1"/>
    <col min="8200" max="8200" width="16.25" style="338" customWidth="1"/>
    <col min="8201" max="8224" width="9" style="338" customWidth="1"/>
    <col min="8225" max="8448" width="8.75" style="338"/>
    <col min="8449" max="8449" width="41.75" style="338" customWidth="1"/>
    <col min="8450" max="8453" width="16.375" style="338" customWidth="1"/>
    <col min="8454" max="8454" width="15.25" style="338" customWidth="1"/>
    <col min="8455" max="8455" width="11.875" style="338" customWidth="1"/>
    <col min="8456" max="8456" width="16.25" style="338" customWidth="1"/>
    <col min="8457" max="8480" width="9" style="338" customWidth="1"/>
    <col min="8481" max="8704" width="8.75" style="338"/>
    <col min="8705" max="8705" width="41.75" style="338" customWidth="1"/>
    <col min="8706" max="8709" width="16.375" style="338" customWidth="1"/>
    <col min="8710" max="8710" width="15.25" style="338" customWidth="1"/>
    <col min="8711" max="8711" width="11.875" style="338" customWidth="1"/>
    <col min="8712" max="8712" width="16.25" style="338" customWidth="1"/>
    <col min="8713" max="8736" width="9" style="338" customWidth="1"/>
    <col min="8737" max="8960" width="8.75" style="338"/>
    <col min="8961" max="8961" width="41.75" style="338" customWidth="1"/>
    <col min="8962" max="8965" width="16.375" style="338" customWidth="1"/>
    <col min="8966" max="8966" width="15.25" style="338" customWidth="1"/>
    <col min="8967" max="8967" width="11.875" style="338" customWidth="1"/>
    <col min="8968" max="8968" width="16.25" style="338" customWidth="1"/>
    <col min="8969" max="8992" width="9" style="338" customWidth="1"/>
    <col min="8993" max="9216" width="8.75" style="338"/>
    <col min="9217" max="9217" width="41.75" style="338" customWidth="1"/>
    <col min="9218" max="9221" width="16.375" style="338" customWidth="1"/>
    <col min="9222" max="9222" width="15.25" style="338" customWidth="1"/>
    <col min="9223" max="9223" width="11.875" style="338" customWidth="1"/>
    <col min="9224" max="9224" width="16.25" style="338" customWidth="1"/>
    <col min="9225" max="9248" width="9" style="338" customWidth="1"/>
    <col min="9249" max="9472" width="8.75" style="338"/>
    <col min="9473" max="9473" width="41.75" style="338" customWidth="1"/>
    <col min="9474" max="9477" width="16.375" style="338" customWidth="1"/>
    <col min="9478" max="9478" width="15.25" style="338" customWidth="1"/>
    <col min="9479" max="9479" width="11.875" style="338" customWidth="1"/>
    <col min="9480" max="9480" width="16.25" style="338" customWidth="1"/>
    <col min="9481" max="9504" width="9" style="338" customWidth="1"/>
    <col min="9505" max="9728" width="8.75" style="338"/>
    <col min="9729" max="9729" width="41.75" style="338" customWidth="1"/>
    <col min="9730" max="9733" width="16.375" style="338" customWidth="1"/>
    <col min="9734" max="9734" width="15.25" style="338" customWidth="1"/>
    <col min="9735" max="9735" width="11.875" style="338" customWidth="1"/>
    <col min="9736" max="9736" width="16.25" style="338" customWidth="1"/>
    <col min="9737" max="9760" width="9" style="338" customWidth="1"/>
    <col min="9761" max="9984" width="8.75" style="338"/>
    <col min="9985" max="9985" width="41.75" style="338" customWidth="1"/>
    <col min="9986" max="9989" width="16.375" style="338" customWidth="1"/>
    <col min="9990" max="9990" width="15.25" style="338" customWidth="1"/>
    <col min="9991" max="9991" width="11.875" style="338" customWidth="1"/>
    <col min="9992" max="9992" width="16.25" style="338" customWidth="1"/>
    <col min="9993" max="10016" width="9" style="338" customWidth="1"/>
    <col min="10017" max="10240" width="8.75" style="338"/>
    <col min="10241" max="10241" width="41.75" style="338" customWidth="1"/>
    <col min="10242" max="10245" width="16.375" style="338" customWidth="1"/>
    <col min="10246" max="10246" width="15.25" style="338" customWidth="1"/>
    <col min="10247" max="10247" width="11.875" style="338" customWidth="1"/>
    <col min="10248" max="10248" width="16.25" style="338" customWidth="1"/>
    <col min="10249" max="10272" width="9" style="338" customWidth="1"/>
    <col min="10273" max="10496" width="8.75" style="338"/>
    <col min="10497" max="10497" width="41.75" style="338" customWidth="1"/>
    <col min="10498" max="10501" width="16.375" style="338" customWidth="1"/>
    <col min="10502" max="10502" width="15.25" style="338" customWidth="1"/>
    <col min="10503" max="10503" width="11.875" style="338" customWidth="1"/>
    <col min="10504" max="10504" width="16.25" style="338" customWidth="1"/>
    <col min="10505" max="10528" width="9" style="338" customWidth="1"/>
    <col min="10529" max="10752" width="8.75" style="338"/>
    <col min="10753" max="10753" width="41.75" style="338" customWidth="1"/>
    <col min="10754" max="10757" width="16.375" style="338" customWidth="1"/>
    <col min="10758" max="10758" width="15.25" style="338" customWidth="1"/>
    <col min="10759" max="10759" width="11.875" style="338" customWidth="1"/>
    <col min="10760" max="10760" width="16.25" style="338" customWidth="1"/>
    <col min="10761" max="10784" width="9" style="338" customWidth="1"/>
    <col min="10785" max="11008" width="8.75" style="338"/>
    <col min="11009" max="11009" width="41.75" style="338" customWidth="1"/>
    <col min="11010" max="11013" width="16.375" style="338" customWidth="1"/>
    <col min="11014" max="11014" width="15.25" style="338" customWidth="1"/>
    <col min="11015" max="11015" width="11.875" style="338" customWidth="1"/>
    <col min="11016" max="11016" width="16.25" style="338" customWidth="1"/>
    <col min="11017" max="11040" width="9" style="338" customWidth="1"/>
    <col min="11041" max="11264" width="8.75" style="338"/>
    <col min="11265" max="11265" width="41.75" style="338" customWidth="1"/>
    <col min="11266" max="11269" width="16.375" style="338" customWidth="1"/>
    <col min="11270" max="11270" width="15.25" style="338" customWidth="1"/>
    <col min="11271" max="11271" width="11.875" style="338" customWidth="1"/>
    <col min="11272" max="11272" width="16.25" style="338" customWidth="1"/>
    <col min="11273" max="11296" width="9" style="338" customWidth="1"/>
    <col min="11297" max="11520" width="8.75" style="338"/>
    <col min="11521" max="11521" width="41.75" style="338" customWidth="1"/>
    <col min="11522" max="11525" width="16.375" style="338" customWidth="1"/>
    <col min="11526" max="11526" width="15.25" style="338" customWidth="1"/>
    <col min="11527" max="11527" width="11.875" style="338" customWidth="1"/>
    <col min="11528" max="11528" width="16.25" style="338" customWidth="1"/>
    <col min="11529" max="11552" width="9" style="338" customWidth="1"/>
    <col min="11553" max="11776" width="8.75" style="338"/>
    <col min="11777" max="11777" width="41.75" style="338" customWidth="1"/>
    <col min="11778" max="11781" width="16.375" style="338" customWidth="1"/>
    <col min="11782" max="11782" width="15.25" style="338" customWidth="1"/>
    <col min="11783" max="11783" width="11.875" style="338" customWidth="1"/>
    <col min="11784" max="11784" width="16.25" style="338" customWidth="1"/>
    <col min="11785" max="11808" width="9" style="338" customWidth="1"/>
    <col min="11809" max="12032" width="8.75" style="338"/>
    <col min="12033" max="12033" width="41.75" style="338" customWidth="1"/>
    <col min="12034" max="12037" width="16.375" style="338" customWidth="1"/>
    <col min="12038" max="12038" width="15.25" style="338" customWidth="1"/>
    <col min="12039" max="12039" width="11.875" style="338" customWidth="1"/>
    <col min="12040" max="12040" width="16.25" style="338" customWidth="1"/>
    <col min="12041" max="12064" width="9" style="338" customWidth="1"/>
    <col min="12065" max="12288" width="8.75" style="338"/>
    <col min="12289" max="12289" width="41.75" style="338" customWidth="1"/>
    <col min="12290" max="12293" width="16.375" style="338" customWidth="1"/>
    <col min="12294" max="12294" width="15.25" style="338" customWidth="1"/>
    <col min="12295" max="12295" width="11.875" style="338" customWidth="1"/>
    <col min="12296" max="12296" width="16.25" style="338" customWidth="1"/>
    <col min="12297" max="12320" width="9" style="338" customWidth="1"/>
    <col min="12321" max="12544" width="8.75" style="338"/>
    <col min="12545" max="12545" width="41.75" style="338" customWidth="1"/>
    <col min="12546" max="12549" width="16.375" style="338" customWidth="1"/>
    <col min="12550" max="12550" width="15.25" style="338" customWidth="1"/>
    <col min="12551" max="12551" width="11.875" style="338" customWidth="1"/>
    <col min="12552" max="12552" width="16.25" style="338" customWidth="1"/>
    <col min="12553" max="12576" width="9" style="338" customWidth="1"/>
    <col min="12577" max="12800" width="8.75" style="338"/>
    <col min="12801" max="12801" width="41.75" style="338" customWidth="1"/>
    <col min="12802" max="12805" width="16.375" style="338" customWidth="1"/>
    <col min="12806" max="12806" width="15.25" style="338" customWidth="1"/>
    <col min="12807" max="12807" width="11.875" style="338" customWidth="1"/>
    <col min="12808" max="12808" width="16.25" style="338" customWidth="1"/>
    <col min="12809" max="12832" width="9" style="338" customWidth="1"/>
    <col min="12833" max="13056" width="8.75" style="338"/>
    <col min="13057" max="13057" width="41.75" style="338" customWidth="1"/>
    <col min="13058" max="13061" width="16.375" style="338" customWidth="1"/>
    <col min="13062" max="13062" width="15.25" style="338" customWidth="1"/>
    <col min="13063" max="13063" width="11.875" style="338" customWidth="1"/>
    <col min="13064" max="13064" width="16.25" style="338" customWidth="1"/>
    <col min="13065" max="13088" width="9" style="338" customWidth="1"/>
    <col min="13089" max="13312" width="8.75" style="338"/>
    <col min="13313" max="13313" width="41.75" style="338" customWidth="1"/>
    <col min="13314" max="13317" width="16.375" style="338" customWidth="1"/>
    <col min="13318" max="13318" width="15.25" style="338" customWidth="1"/>
    <col min="13319" max="13319" width="11.875" style="338" customWidth="1"/>
    <col min="13320" max="13320" width="16.25" style="338" customWidth="1"/>
    <col min="13321" max="13344" width="9" style="338" customWidth="1"/>
    <col min="13345" max="13568" width="8.75" style="338"/>
    <col min="13569" max="13569" width="41.75" style="338" customWidth="1"/>
    <col min="13570" max="13573" width="16.375" style="338" customWidth="1"/>
    <col min="13574" max="13574" width="15.25" style="338" customWidth="1"/>
    <col min="13575" max="13575" width="11.875" style="338" customWidth="1"/>
    <col min="13576" max="13576" width="16.25" style="338" customWidth="1"/>
    <col min="13577" max="13600" width="9" style="338" customWidth="1"/>
    <col min="13601" max="13824" width="8.75" style="338"/>
    <col min="13825" max="13825" width="41.75" style="338" customWidth="1"/>
    <col min="13826" max="13829" width="16.375" style="338" customWidth="1"/>
    <col min="13830" max="13830" width="15.25" style="338" customWidth="1"/>
    <col min="13831" max="13831" width="11.875" style="338" customWidth="1"/>
    <col min="13832" max="13832" width="16.25" style="338" customWidth="1"/>
    <col min="13833" max="13856" width="9" style="338" customWidth="1"/>
    <col min="13857" max="14080" width="8.75" style="338"/>
    <col min="14081" max="14081" width="41.75" style="338" customWidth="1"/>
    <col min="14082" max="14085" width="16.375" style="338" customWidth="1"/>
    <col min="14086" max="14086" width="15.25" style="338" customWidth="1"/>
    <col min="14087" max="14087" width="11.875" style="338" customWidth="1"/>
    <col min="14088" max="14088" width="16.25" style="338" customWidth="1"/>
    <col min="14089" max="14112" width="9" style="338" customWidth="1"/>
    <col min="14113" max="14336" width="8.75" style="338"/>
    <col min="14337" max="14337" width="41.75" style="338" customWidth="1"/>
    <col min="14338" max="14341" width="16.375" style="338" customWidth="1"/>
    <col min="14342" max="14342" width="15.25" style="338" customWidth="1"/>
    <col min="14343" max="14343" width="11.875" style="338" customWidth="1"/>
    <col min="14344" max="14344" width="16.25" style="338" customWidth="1"/>
    <col min="14345" max="14368" width="9" style="338" customWidth="1"/>
    <col min="14369" max="14592" width="8.75" style="338"/>
    <col min="14593" max="14593" width="41.75" style="338" customWidth="1"/>
    <col min="14594" max="14597" width="16.375" style="338" customWidth="1"/>
    <col min="14598" max="14598" width="15.25" style="338" customWidth="1"/>
    <col min="14599" max="14599" width="11.875" style="338" customWidth="1"/>
    <col min="14600" max="14600" width="16.25" style="338" customWidth="1"/>
    <col min="14601" max="14624" width="9" style="338" customWidth="1"/>
    <col min="14625" max="14848" width="8.75" style="338"/>
    <col min="14849" max="14849" width="41.75" style="338" customWidth="1"/>
    <col min="14850" max="14853" width="16.375" style="338" customWidth="1"/>
    <col min="14854" max="14854" width="15.25" style="338" customWidth="1"/>
    <col min="14855" max="14855" width="11.875" style="338" customWidth="1"/>
    <col min="14856" max="14856" width="16.25" style="338" customWidth="1"/>
    <col min="14857" max="14880" width="9" style="338" customWidth="1"/>
    <col min="14881" max="15104" width="8.75" style="338"/>
    <col min="15105" max="15105" width="41.75" style="338" customWidth="1"/>
    <col min="15106" max="15109" width="16.375" style="338" customWidth="1"/>
    <col min="15110" max="15110" width="15.25" style="338" customWidth="1"/>
    <col min="15111" max="15111" width="11.875" style="338" customWidth="1"/>
    <col min="15112" max="15112" width="16.25" style="338" customWidth="1"/>
    <col min="15113" max="15136" width="9" style="338" customWidth="1"/>
    <col min="15137" max="15360" width="8.75" style="338"/>
    <col min="15361" max="15361" width="41.75" style="338" customWidth="1"/>
    <col min="15362" max="15365" width="16.375" style="338" customWidth="1"/>
    <col min="15366" max="15366" width="15.25" style="338" customWidth="1"/>
    <col min="15367" max="15367" width="11.875" style="338" customWidth="1"/>
    <col min="15368" max="15368" width="16.25" style="338" customWidth="1"/>
    <col min="15369" max="15392" width="9" style="338" customWidth="1"/>
    <col min="15393" max="15616" width="8.75" style="338"/>
    <col min="15617" max="15617" width="41.75" style="338" customWidth="1"/>
    <col min="15618" max="15621" width="16.375" style="338" customWidth="1"/>
    <col min="15622" max="15622" width="15.25" style="338" customWidth="1"/>
    <col min="15623" max="15623" width="11.875" style="338" customWidth="1"/>
    <col min="15624" max="15624" width="16.25" style="338" customWidth="1"/>
    <col min="15625" max="15648" width="9" style="338" customWidth="1"/>
    <col min="15649" max="15872" width="8.75" style="338"/>
    <col min="15873" max="15873" width="41.75" style="338" customWidth="1"/>
    <col min="15874" max="15877" width="16.375" style="338" customWidth="1"/>
    <col min="15878" max="15878" width="15.25" style="338" customWidth="1"/>
    <col min="15879" max="15879" width="11.875" style="338" customWidth="1"/>
    <col min="15880" max="15880" width="16.25" style="338" customWidth="1"/>
    <col min="15881" max="15904" width="9" style="338" customWidth="1"/>
    <col min="15905" max="16128" width="8.75" style="338"/>
    <col min="16129" max="16129" width="41.75" style="338" customWidth="1"/>
    <col min="16130" max="16133" width="16.375" style="338" customWidth="1"/>
    <col min="16134" max="16134" width="15.25" style="338" customWidth="1"/>
    <col min="16135" max="16135" width="11.875" style="338" customWidth="1"/>
    <col min="16136" max="16136" width="16.25" style="338" customWidth="1"/>
    <col min="16137" max="16160" width="9" style="338" customWidth="1"/>
    <col min="16161" max="16384" width="8.75" style="338"/>
  </cols>
  <sheetData>
    <row r="1" spans="1:5">
      <c r="A1" s="339" t="str">
        <f>目录!C7</f>
        <v>表二</v>
      </c>
      <c r="E1" s="340" t="s">
        <v>62</v>
      </c>
    </row>
    <row r="2" spans="1:5">
      <c r="A2" s="341" t="s">
        <v>64</v>
      </c>
      <c r="B2" s="341"/>
      <c r="C2" s="341"/>
      <c r="D2" s="341"/>
      <c r="E2" s="341"/>
    </row>
    <row r="3" ht="14.25" spans="5:5">
      <c r="E3" s="340" t="s">
        <v>29</v>
      </c>
    </row>
    <row r="4" ht="45.75" customHeight="1" spans="1:5">
      <c r="A4" s="342" t="s">
        <v>65</v>
      </c>
      <c r="B4" s="343" t="s">
        <v>31</v>
      </c>
      <c r="C4" s="342" t="s">
        <v>32</v>
      </c>
      <c r="D4" s="343" t="s">
        <v>33</v>
      </c>
      <c r="E4" s="342" t="s">
        <v>66</v>
      </c>
    </row>
    <row r="5" ht="14.25" spans="1:5">
      <c r="A5" s="357" t="s">
        <v>67</v>
      </c>
      <c r="B5" s="345">
        <v>11540</v>
      </c>
      <c r="C5" s="345">
        <v>9210</v>
      </c>
      <c r="D5" s="311">
        <v>79.8</v>
      </c>
      <c r="E5" s="344"/>
    </row>
    <row r="6" ht="14.25" spans="1:5">
      <c r="A6" s="357" t="s">
        <v>68</v>
      </c>
      <c r="B6" s="311">
        <v>0</v>
      </c>
      <c r="C6" s="311">
        <v>0</v>
      </c>
      <c r="D6" s="311" t="s">
        <v>69</v>
      </c>
      <c r="E6" s="344"/>
    </row>
    <row r="7" ht="14.25" spans="1:5">
      <c r="A7" s="357" t="s">
        <v>70</v>
      </c>
      <c r="B7" s="311">
        <v>86</v>
      </c>
      <c r="C7" s="311">
        <v>86</v>
      </c>
      <c r="D7" s="311">
        <v>100</v>
      </c>
      <c r="E7" s="344"/>
    </row>
    <row r="8" ht="14.25" spans="1:5">
      <c r="A8" s="357" t="s">
        <v>71</v>
      </c>
      <c r="B8" s="311">
        <v>2774</v>
      </c>
      <c r="C8" s="311">
        <v>2721</v>
      </c>
      <c r="D8" s="311">
        <v>98.1</v>
      </c>
      <c r="E8" s="344"/>
    </row>
    <row r="9" ht="14.25" spans="1:5">
      <c r="A9" s="357" t="s">
        <v>72</v>
      </c>
      <c r="B9" s="311">
        <v>11918</v>
      </c>
      <c r="C9" s="311">
        <v>10618</v>
      </c>
      <c r="D9" s="311">
        <v>89.1</v>
      </c>
      <c r="E9" s="344"/>
    </row>
    <row r="10" ht="14.25" spans="1:5">
      <c r="A10" s="357" t="s">
        <v>73</v>
      </c>
      <c r="B10" s="311">
        <v>734</v>
      </c>
      <c r="C10" s="311">
        <v>300</v>
      </c>
      <c r="D10" s="311">
        <v>40.9</v>
      </c>
      <c r="E10" s="344"/>
    </row>
    <row r="11" ht="14.25" spans="1:5">
      <c r="A11" s="357" t="s">
        <v>74</v>
      </c>
      <c r="B11" s="311">
        <v>1268</v>
      </c>
      <c r="C11" s="311">
        <v>871</v>
      </c>
      <c r="D11" s="311">
        <v>68.7</v>
      </c>
      <c r="E11" s="344"/>
    </row>
    <row r="12" ht="14.25" spans="1:5">
      <c r="A12" s="357" t="s">
        <v>75</v>
      </c>
      <c r="B12" s="311">
        <v>11617</v>
      </c>
      <c r="C12" s="311">
        <v>10730</v>
      </c>
      <c r="D12" s="311">
        <v>92.4</v>
      </c>
      <c r="E12" s="344"/>
    </row>
    <row r="13" ht="14.25" spans="1:5">
      <c r="A13" s="357" t="s">
        <v>76</v>
      </c>
      <c r="B13" s="311">
        <v>4756</v>
      </c>
      <c r="C13" s="311">
        <v>4890</v>
      </c>
      <c r="D13" s="311">
        <v>102.8</v>
      </c>
      <c r="E13" s="344"/>
    </row>
    <row r="14" ht="14.25" spans="1:5">
      <c r="A14" s="357" t="s">
        <v>77</v>
      </c>
      <c r="B14" s="311">
        <v>4778</v>
      </c>
      <c r="C14" s="311">
        <v>661</v>
      </c>
      <c r="D14" s="311">
        <v>13.8</v>
      </c>
      <c r="E14" s="344"/>
    </row>
    <row r="15" ht="14.25" spans="1:5">
      <c r="A15" s="357" t="s">
        <v>78</v>
      </c>
      <c r="B15" s="311">
        <v>1929</v>
      </c>
      <c r="C15" s="311">
        <v>1499</v>
      </c>
      <c r="D15" s="311">
        <v>77.7</v>
      </c>
      <c r="E15" s="344"/>
    </row>
    <row r="16" ht="14.25" spans="1:5">
      <c r="A16" s="357" t="s">
        <v>79</v>
      </c>
      <c r="B16" s="311">
        <v>5148</v>
      </c>
      <c r="C16" s="311">
        <v>2791</v>
      </c>
      <c r="D16" s="311">
        <v>54.2</v>
      </c>
      <c r="E16" s="344"/>
    </row>
    <row r="17" ht="14.25" spans="1:5">
      <c r="A17" s="357" t="s">
        <v>80</v>
      </c>
      <c r="B17" s="311">
        <v>1654</v>
      </c>
      <c r="C17" s="311">
        <v>989</v>
      </c>
      <c r="D17" s="311">
        <v>59.8</v>
      </c>
      <c r="E17" s="344"/>
    </row>
    <row r="18" ht="14.25" spans="1:5">
      <c r="A18" s="357" t="s">
        <v>81</v>
      </c>
      <c r="B18" s="311">
        <v>113</v>
      </c>
      <c r="C18" s="311">
        <v>155</v>
      </c>
      <c r="D18" s="311">
        <v>137.2</v>
      </c>
      <c r="E18" s="344"/>
    </row>
    <row r="19" ht="14.25" spans="1:5">
      <c r="A19" s="357" t="s">
        <v>82</v>
      </c>
      <c r="B19" s="311">
        <v>133</v>
      </c>
      <c r="C19" s="311">
        <v>82</v>
      </c>
      <c r="D19" s="311">
        <v>61.7</v>
      </c>
      <c r="E19" s="344"/>
    </row>
    <row r="20" ht="14.25" spans="1:5">
      <c r="A20" s="357" t="s">
        <v>83</v>
      </c>
      <c r="B20" s="311">
        <v>13</v>
      </c>
      <c r="C20" s="311">
        <v>75</v>
      </c>
      <c r="D20" s="311">
        <v>576.9</v>
      </c>
      <c r="E20" s="344"/>
    </row>
    <row r="21" ht="14.25" spans="1:5">
      <c r="A21" s="357" t="s">
        <v>84</v>
      </c>
      <c r="B21" s="311">
        <v>48</v>
      </c>
      <c r="C21" s="311">
        <v>50</v>
      </c>
      <c r="D21" s="311">
        <v>104.2</v>
      </c>
      <c r="E21" s="344"/>
    </row>
    <row r="22" ht="14.25" spans="1:5">
      <c r="A22" s="357" t="s">
        <v>85</v>
      </c>
      <c r="B22" s="311">
        <v>836</v>
      </c>
      <c r="C22" s="311">
        <v>6585</v>
      </c>
      <c r="D22" s="311">
        <v>787.7</v>
      </c>
      <c r="E22" s="344"/>
    </row>
    <row r="23" ht="14.25" spans="1:5">
      <c r="A23" s="357" t="s">
        <v>86</v>
      </c>
      <c r="B23" s="311">
        <v>3124</v>
      </c>
      <c r="C23" s="311">
        <v>2208</v>
      </c>
      <c r="D23" s="311">
        <v>70.7</v>
      </c>
      <c r="E23" s="344"/>
    </row>
    <row r="24" ht="14.25" spans="1:5">
      <c r="A24" s="357" t="s">
        <v>87</v>
      </c>
      <c r="B24" s="311">
        <v>0</v>
      </c>
      <c r="C24" s="311">
        <v>0</v>
      </c>
      <c r="D24" s="311" t="s">
        <v>69</v>
      </c>
      <c r="E24" s="344"/>
    </row>
    <row r="25" ht="14.25" spans="1:5">
      <c r="A25" s="357" t="s">
        <v>88</v>
      </c>
      <c r="B25" s="311">
        <v>262</v>
      </c>
      <c r="C25" s="311">
        <v>510</v>
      </c>
      <c r="D25" s="311">
        <v>194.7</v>
      </c>
      <c r="E25" s="344"/>
    </row>
    <row r="26" ht="14.25" spans="1:5">
      <c r="A26" s="344" t="s">
        <v>89</v>
      </c>
      <c r="B26" s="311"/>
      <c r="C26" s="311">
        <v>1000</v>
      </c>
      <c r="D26" s="311" t="s">
        <v>69</v>
      </c>
      <c r="E26" s="344"/>
    </row>
    <row r="27" ht="14.25" spans="1:5">
      <c r="A27" s="344" t="s">
        <v>90</v>
      </c>
      <c r="B27" s="311">
        <v>990</v>
      </c>
      <c r="C27" s="311">
        <v>1048</v>
      </c>
      <c r="D27" s="311">
        <v>105.9</v>
      </c>
      <c r="E27" s="344"/>
    </row>
    <row r="28" ht="14.25" spans="1:5">
      <c r="A28" s="344" t="s">
        <v>91</v>
      </c>
      <c r="B28" s="311">
        <v>0</v>
      </c>
      <c r="C28" s="311">
        <v>0</v>
      </c>
      <c r="D28" s="311" t="s">
        <v>69</v>
      </c>
      <c r="E28" s="344"/>
    </row>
    <row r="29" ht="14.25" spans="1:5">
      <c r="A29" s="344" t="s">
        <v>92</v>
      </c>
      <c r="B29" s="311">
        <v>12</v>
      </c>
      <c r="C29" s="311">
        <v>20</v>
      </c>
      <c r="D29" s="311">
        <v>166.7</v>
      </c>
      <c r="E29" s="359"/>
    </row>
    <row r="30" ht="14.25" spans="1:5">
      <c r="A30" s="344"/>
      <c r="B30" s="311"/>
      <c r="C30" s="311"/>
      <c r="D30" s="311"/>
      <c r="E30" s="359"/>
    </row>
    <row r="31" ht="14.25" spans="1:5">
      <c r="A31" s="344"/>
      <c r="B31" s="311"/>
      <c r="C31" s="311"/>
      <c r="D31" s="311"/>
      <c r="E31" s="359"/>
    </row>
    <row r="32" ht="14.25" spans="1:5">
      <c r="A32" s="360" t="s">
        <v>93</v>
      </c>
      <c r="B32" s="345">
        <v>63733</v>
      </c>
      <c r="C32" s="345">
        <v>57099</v>
      </c>
      <c r="D32" s="311">
        <v>89.6</v>
      </c>
      <c r="E32" s="359"/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fitToHeight="104" orientation="portrait"/>
  <headerFooter>
    <oddFooter>&amp;C第&amp;P页/共&amp;N页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78"/>
  <sheetViews>
    <sheetView workbookViewId="0">
      <selection activeCell="A2" sqref="A2:E2"/>
    </sheetView>
  </sheetViews>
  <sheetFormatPr defaultColWidth="8.75" defaultRowHeight="21" customHeight="1" outlineLevelCol="4"/>
  <cols>
    <col min="1" max="1" width="41.75" style="338" customWidth="1"/>
    <col min="2" max="5" width="16.375" style="338" customWidth="1"/>
    <col min="6" max="6" width="15.25" style="338" customWidth="1"/>
    <col min="7" max="7" width="11.875" style="338" customWidth="1"/>
    <col min="8" max="8" width="16.25" style="338" customWidth="1"/>
    <col min="9" max="32" width="9" style="338" customWidth="1"/>
    <col min="33" max="256" width="8.75" style="338"/>
    <col min="257" max="257" width="41.75" style="338" customWidth="1"/>
    <col min="258" max="261" width="16.375" style="338" customWidth="1"/>
    <col min="262" max="262" width="15.25" style="338" customWidth="1"/>
    <col min="263" max="263" width="11.875" style="338" customWidth="1"/>
    <col min="264" max="264" width="16.25" style="338" customWidth="1"/>
    <col min="265" max="288" width="9" style="338" customWidth="1"/>
    <col min="289" max="512" width="8.75" style="338"/>
    <col min="513" max="513" width="41.75" style="338" customWidth="1"/>
    <col min="514" max="517" width="16.375" style="338" customWidth="1"/>
    <col min="518" max="518" width="15.25" style="338" customWidth="1"/>
    <col min="519" max="519" width="11.875" style="338" customWidth="1"/>
    <col min="520" max="520" width="16.25" style="338" customWidth="1"/>
    <col min="521" max="544" width="9" style="338" customWidth="1"/>
    <col min="545" max="768" width="8.75" style="338"/>
    <col min="769" max="769" width="41.75" style="338" customWidth="1"/>
    <col min="770" max="773" width="16.375" style="338" customWidth="1"/>
    <col min="774" max="774" width="15.25" style="338" customWidth="1"/>
    <col min="775" max="775" width="11.875" style="338" customWidth="1"/>
    <col min="776" max="776" width="16.25" style="338" customWidth="1"/>
    <col min="777" max="800" width="9" style="338" customWidth="1"/>
    <col min="801" max="1024" width="8.75" style="338"/>
    <col min="1025" max="1025" width="41.75" style="338" customWidth="1"/>
    <col min="1026" max="1029" width="16.375" style="338" customWidth="1"/>
    <col min="1030" max="1030" width="15.25" style="338" customWidth="1"/>
    <col min="1031" max="1031" width="11.875" style="338" customWidth="1"/>
    <col min="1032" max="1032" width="16.25" style="338" customWidth="1"/>
    <col min="1033" max="1056" width="9" style="338" customWidth="1"/>
    <col min="1057" max="1280" width="8.75" style="338"/>
    <col min="1281" max="1281" width="41.75" style="338" customWidth="1"/>
    <col min="1282" max="1285" width="16.375" style="338" customWidth="1"/>
    <col min="1286" max="1286" width="15.25" style="338" customWidth="1"/>
    <col min="1287" max="1287" width="11.875" style="338" customWidth="1"/>
    <col min="1288" max="1288" width="16.25" style="338" customWidth="1"/>
    <col min="1289" max="1312" width="9" style="338" customWidth="1"/>
    <col min="1313" max="1536" width="8.75" style="338"/>
    <col min="1537" max="1537" width="41.75" style="338" customWidth="1"/>
    <col min="1538" max="1541" width="16.375" style="338" customWidth="1"/>
    <col min="1542" max="1542" width="15.25" style="338" customWidth="1"/>
    <col min="1543" max="1543" width="11.875" style="338" customWidth="1"/>
    <col min="1544" max="1544" width="16.25" style="338" customWidth="1"/>
    <col min="1545" max="1568" width="9" style="338" customWidth="1"/>
    <col min="1569" max="1792" width="8.75" style="338"/>
    <col min="1793" max="1793" width="41.75" style="338" customWidth="1"/>
    <col min="1794" max="1797" width="16.375" style="338" customWidth="1"/>
    <col min="1798" max="1798" width="15.25" style="338" customWidth="1"/>
    <col min="1799" max="1799" width="11.875" style="338" customWidth="1"/>
    <col min="1800" max="1800" width="16.25" style="338" customWidth="1"/>
    <col min="1801" max="1824" width="9" style="338" customWidth="1"/>
    <col min="1825" max="2048" width="8.75" style="338"/>
    <col min="2049" max="2049" width="41.75" style="338" customWidth="1"/>
    <col min="2050" max="2053" width="16.375" style="338" customWidth="1"/>
    <col min="2054" max="2054" width="15.25" style="338" customWidth="1"/>
    <col min="2055" max="2055" width="11.875" style="338" customWidth="1"/>
    <col min="2056" max="2056" width="16.25" style="338" customWidth="1"/>
    <col min="2057" max="2080" width="9" style="338" customWidth="1"/>
    <col min="2081" max="2304" width="8.75" style="338"/>
    <col min="2305" max="2305" width="41.75" style="338" customWidth="1"/>
    <col min="2306" max="2309" width="16.375" style="338" customWidth="1"/>
    <col min="2310" max="2310" width="15.25" style="338" customWidth="1"/>
    <col min="2311" max="2311" width="11.875" style="338" customWidth="1"/>
    <col min="2312" max="2312" width="16.25" style="338" customWidth="1"/>
    <col min="2313" max="2336" width="9" style="338" customWidth="1"/>
    <col min="2337" max="2560" width="8.75" style="338"/>
    <col min="2561" max="2561" width="41.75" style="338" customWidth="1"/>
    <col min="2562" max="2565" width="16.375" style="338" customWidth="1"/>
    <col min="2566" max="2566" width="15.25" style="338" customWidth="1"/>
    <col min="2567" max="2567" width="11.875" style="338" customWidth="1"/>
    <col min="2568" max="2568" width="16.25" style="338" customWidth="1"/>
    <col min="2569" max="2592" width="9" style="338" customWidth="1"/>
    <col min="2593" max="2816" width="8.75" style="338"/>
    <col min="2817" max="2817" width="41.75" style="338" customWidth="1"/>
    <col min="2818" max="2821" width="16.375" style="338" customWidth="1"/>
    <col min="2822" max="2822" width="15.25" style="338" customWidth="1"/>
    <col min="2823" max="2823" width="11.875" style="338" customWidth="1"/>
    <col min="2824" max="2824" width="16.25" style="338" customWidth="1"/>
    <col min="2825" max="2848" width="9" style="338" customWidth="1"/>
    <col min="2849" max="3072" width="8.75" style="338"/>
    <col min="3073" max="3073" width="41.75" style="338" customWidth="1"/>
    <col min="3074" max="3077" width="16.375" style="338" customWidth="1"/>
    <col min="3078" max="3078" width="15.25" style="338" customWidth="1"/>
    <col min="3079" max="3079" width="11.875" style="338" customWidth="1"/>
    <col min="3080" max="3080" width="16.25" style="338" customWidth="1"/>
    <col min="3081" max="3104" width="9" style="338" customWidth="1"/>
    <col min="3105" max="3328" width="8.75" style="338"/>
    <col min="3329" max="3329" width="41.75" style="338" customWidth="1"/>
    <col min="3330" max="3333" width="16.375" style="338" customWidth="1"/>
    <col min="3334" max="3334" width="15.25" style="338" customWidth="1"/>
    <col min="3335" max="3335" width="11.875" style="338" customWidth="1"/>
    <col min="3336" max="3336" width="16.25" style="338" customWidth="1"/>
    <col min="3337" max="3360" width="9" style="338" customWidth="1"/>
    <col min="3361" max="3584" width="8.75" style="338"/>
    <col min="3585" max="3585" width="41.75" style="338" customWidth="1"/>
    <col min="3586" max="3589" width="16.375" style="338" customWidth="1"/>
    <col min="3590" max="3590" width="15.25" style="338" customWidth="1"/>
    <col min="3591" max="3591" width="11.875" style="338" customWidth="1"/>
    <col min="3592" max="3592" width="16.25" style="338" customWidth="1"/>
    <col min="3593" max="3616" width="9" style="338" customWidth="1"/>
    <col min="3617" max="3840" width="8.75" style="338"/>
    <col min="3841" max="3841" width="41.75" style="338" customWidth="1"/>
    <col min="3842" max="3845" width="16.375" style="338" customWidth="1"/>
    <col min="3846" max="3846" width="15.25" style="338" customWidth="1"/>
    <col min="3847" max="3847" width="11.875" style="338" customWidth="1"/>
    <col min="3848" max="3848" width="16.25" style="338" customWidth="1"/>
    <col min="3849" max="3872" width="9" style="338" customWidth="1"/>
    <col min="3873" max="4096" width="8.75" style="338"/>
    <col min="4097" max="4097" width="41.75" style="338" customWidth="1"/>
    <col min="4098" max="4101" width="16.375" style="338" customWidth="1"/>
    <col min="4102" max="4102" width="15.25" style="338" customWidth="1"/>
    <col min="4103" max="4103" width="11.875" style="338" customWidth="1"/>
    <col min="4104" max="4104" width="16.25" style="338" customWidth="1"/>
    <col min="4105" max="4128" width="9" style="338" customWidth="1"/>
    <col min="4129" max="4352" width="8.75" style="338"/>
    <col min="4353" max="4353" width="41.75" style="338" customWidth="1"/>
    <col min="4354" max="4357" width="16.375" style="338" customWidth="1"/>
    <col min="4358" max="4358" width="15.25" style="338" customWidth="1"/>
    <col min="4359" max="4359" width="11.875" style="338" customWidth="1"/>
    <col min="4360" max="4360" width="16.25" style="338" customWidth="1"/>
    <col min="4361" max="4384" width="9" style="338" customWidth="1"/>
    <col min="4385" max="4608" width="8.75" style="338"/>
    <col min="4609" max="4609" width="41.75" style="338" customWidth="1"/>
    <col min="4610" max="4613" width="16.375" style="338" customWidth="1"/>
    <col min="4614" max="4614" width="15.25" style="338" customWidth="1"/>
    <col min="4615" max="4615" width="11.875" style="338" customWidth="1"/>
    <col min="4616" max="4616" width="16.25" style="338" customWidth="1"/>
    <col min="4617" max="4640" width="9" style="338" customWidth="1"/>
    <col min="4641" max="4864" width="8.75" style="338"/>
    <col min="4865" max="4865" width="41.75" style="338" customWidth="1"/>
    <col min="4866" max="4869" width="16.375" style="338" customWidth="1"/>
    <col min="4870" max="4870" width="15.25" style="338" customWidth="1"/>
    <col min="4871" max="4871" width="11.875" style="338" customWidth="1"/>
    <col min="4872" max="4872" width="16.25" style="338" customWidth="1"/>
    <col min="4873" max="4896" width="9" style="338" customWidth="1"/>
    <col min="4897" max="5120" width="8.75" style="338"/>
    <col min="5121" max="5121" width="41.75" style="338" customWidth="1"/>
    <col min="5122" max="5125" width="16.375" style="338" customWidth="1"/>
    <col min="5126" max="5126" width="15.25" style="338" customWidth="1"/>
    <col min="5127" max="5127" width="11.875" style="338" customWidth="1"/>
    <col min="5128" max="5128" width="16.25" style="338" customWidth="1"/>
    <col min="5129" max="5152" width="9" style="338" customWidth="1"/>
    <col min="5153" max="5376" width="8.75" style="338"/>
    <col min="5377" max="5377" width="41.75" style="338" customWidth="1"/>
    <col min="5378" max="5381" width="16.375" style="338" customWidth="1"/>
    <col min="5382" max="5382" width="15.25" style="338" customWidth="1"/>
    <col min="5383" max="5383" width="11.875" style="338" customWidth="1"/>
    <col min="5384" max="5384" width="16.25" style="338" customWidth="1"/>
    <col min="5385" max="5408" width="9" style="338" customWidth="1"/>
    <col min="5409" max="5632" width="8.75" style="338"/>
    <col min="5633" max="5633" width="41.75" style="338" customWidth="1"/>
    <col min="5634" max="5637" width="16.375" style="338" customWidth="1"/>
    <col min="5638" max="5638" width="15.25" style="338" customWidth="1"/>
    <col min="5639" max="5639" width="11.875" style="338" customWidth="1"/>
    <col min="5640" max="5640" width="16.25" style="338" customWidth="1"/>
    <col min="5641" max="5664" width="9" style="338" customWidth="1"/>
    <col min="5665" max="5888" width="8.75" style="338"/>
    <col min="5889" max="5889" width="41.75" style="338" customWidth="1"/>
    <col min="5890" max="5893" width="16.375" style="338" customWidth="1"/>
    <col min="5894" max="5894" width="15.25" style="338" customWidth="1"/>
    <col min="5895" max="5895" width="11.875" style="338" customWidth="1"/>
    <col min="5896" max="5896" width="16.25" style="338" customWidth="1"/>
    <col min="5897" max="5920" width="9" style="338" customWidth="1"/>
    <col min="5921" max="6144" width="8.75" style="338"/>
    <col min="6145" max="6145" width="41.75" style="338" customWidth="1"/>
    <col min="6146" max="6149" width="16.375" style="338" customWidth="1"/>
    <col min="6150" max="6150" width="15.25" style="338" customWidth="1"/>
    <col min="6151" max="6151" width="11.875" style="338" customWidth="1"/>
    <col min="6152" max="6152" width="16.25" style="338" customWidth="1"/>
    <col min="6153" max="6176" width="9" style="338" customWidth="1"/>
    <col min="6177" max="6400" width="8.75" style="338"/>
    <col min="6401" max="6401" width="41.75" style="338" customWidth="1"/>
    <col min="6402" max="6405" width="16.375" style="338" customWidth="1"/>
    <col min="6406" max="6406" width="15.25" style="338" customWidth="1"/>
    <col min="6407" max="6407" width="11.875" style="338" customWidth="1"/>
    <col min="6408" max="6408" width="16.25" style="338" customWidth="1"/>
    <col min="6409" max="6432" width="9" style="338" customWidth="1"/>
    <col min="6433" max="6656" width="8.75" style="338"/>
    <col min="6657" max="6657" width="41.75" style="338" customWidth="1"/>
    <col min="6658" max="6661" width="16.375" style="338" customWidth="1"/>
    <col min="6662" max="6662" width="15.25" style="338" customWidth="1"/>
    <col min="6663" max="6663" width="11.875" style="338" customWidth="1"/>
    <col min="6664" max="6664" width="16.25" style="338" customWidth="1"/>
    <col min="6665" max="6688" width="9" style="338" customWidth="1"/>
    <col min="6689" max="6912" width="8.75" style="338"/>
    <col min="6913" max="6913" width="41.75" style="338" customWidth="1"/>
    <col min="6914" max="6917" width="16.375" style="338" customWidth="1"/>
    <col min="6918" max="6918" width="15.25" style="338" customWidth="1"/>
    <col min="6919" max="6919" width="11.875" style="338" customWidth="1"/>
    <col min="6920" max="6920" width="16.25" style="338" customWidth="1"/>
    <col min="6921" max="6944" width="9" style="338" customWidth="1"/>
    <col min="6945" max="7168" width="8.75" style="338"/>
    <col min="7169" max="7169" width="41.75" style="338" customWidth="1"/>
    <col min="7170" max="7173" width="16.375" style="338" customWidth="1"/>
    <col min="7174" max="7174" width="15.25" style="338" customWidth="1"/>
    <col min="7175" max="7175" width="11.875" style="338" customWidth="1"/>
    <col min="7176" max="7176" width="16.25" style="338" customWidth="1"/>
    <col min="7177" max="7200" width="9" style="338" customWidth="1"/>
    <col min="7201" max="7424" width="8.75" style="338"/>
    <col min="7425" max="7425" width="41.75" style="338" customWidth="1"/>
    <col min="7426" max="7429" width="16.375" style="338" customWidth="1"/>
    <col min="7430" max="7430" width="15.25" style="338" customWidth="1"/>
    <col min="7431" max="7431" width="11.875" style="338" customWidth="1"/>
    <col min="7432" max="7432" width="16.25" style="338" customWidth="1"/>
    <col min="7433" max="7456" width="9" style="338" customWidth="1"/>
    <col min="7457" max="7680" width="8.75" style="338"/>
    <col min="7681" max="7681" width="41.75" style="338" customWidth="1"/>
    <col min="7682" max="7685" width="16.375" style="338" customWidth="1"/>
    <col min="7686" max="7686" width="15.25" style="338" customWidth="1"/>
    <col min="7687" max="7687" width="11.875" style="338" customWidth="1"/>
    <col min="7688" max="7688" width="16.25" style="338" customWidth="1"/>
    <col min="7689" max="7712" width="9" style="338" customWidth="1"/>
    <col min="7713" max="7936" width="8.75" style="338"/>
    <col min="7937" max="7937" width="41.75" style="338" customWidth="1"/>
    <col min="7938" max="7941" width="16.375" style="338" customWidth="1"/>
    <col min="7942" max="7942" width="15.25" style="338" customWidth="1"/>
    <col min="7943" max="7943" width="11.875" style="338" customWidth="1"/>
    <col min="7944" max="7944" width="16.25" style="338" customWidth="1"/>
    <col min="7945" max="7968" width="9" style="338" customWidth="1"/>
    <col min="7969" max="8192" width="8.75" style="338"/>
    <col min="8193" max="8193" width="41.75" style="338" customWidth="1"/>
    <col min="8194" max="8197" width="16.375" style="338" customWidth="1"/>
    <col min="8198" max="8198" width="15.25" style="338" customWidth="1"/>
    <col min="8199" max="8199" width="11.875" style="338" customWidth="1"/>
    <col min="8200" max="8200" width="16.25" style="338" customWidth="1"/>
    <col min="8201" max="8224" width="9" style="338" customWidth="1"/>
    <col min="8225" max="8448" width="8.75" style="338"/>
    <col min="8449" max="8449" width="41.75" style="338" customWidth="1"/>
    <col min="8450" max="8453" width="16.375" style="338" customWidth="1"/>
    <col min="8454" max="8454" width="15.25" style="338" customWidth="1"/>
    <col min="8455" max="8455" width="11.875" style="338" customWidth="1"/>
    <col min="8456" max="8456" width="16.25" style="338" customWidth="1"/>
    <col min="8457" max="8480" width="9" style="338" customWidth="1"/>
    <col min="8481" max="8704" width="8.75" style="338"/>
    <col min="8705" max="8705" width="41.75" style="338" customWidth="1"/>
    <col min="8706" max="8709" width="16.375" style="338" customWidth="1"/>
    <col min="8710" max="8710" width="15.25" style="338" customWidth="1"/>
    <col min="8711" max="8711" width="11.875" style="338" customWidth="1"/>
    <col min="8712" max="8712" width="16.25" style="338" customWidth="1"/>
    <col min="8713" max="8736" width="9" style="338" customWidth="1"/>
    <col min="8737" max="8960" width="8.75" style="338"/>
    <col min="8961" max="8961" width="41.75" style="338" customWidth="1"/>
    <col min="8962" max="8965" width="16.375" style="338" customWidth="1"/>
    <col min="8966" max="8966" width="15.25" style="338" customWidth="1"/>
    <col min="8967" max="8967" width="11.875" style="338" customWidth="1"/>
    <col min="8968" max="8968" width="16.25" style="338" customWidth="1"/>
    <col min="8969" max="8992" width="9" style="338" customWidth="1"/>
    <col min="8993" max="9216" width="8.75" style="338"/>
    <col min="9217" max="9217" width="41.75" style="338" customWidth="1"/>
    <col min="9218" max="9221" width="16.375" style="338" customWidth="1"/>
    <col min="9222" max="9222" width="15.25" style="338" customWidth="1"/>
    <col min="9223" max="9223" width="11.875" style="338" customWidth="1"/>
    <col min="9224" max="9224" width="16.25" style="338" customWidth="1"/>
    <col min="9225" max="9248" width="9" style="338" customWidth="1"/>
    <col min="9249" max="9472" width="8.75" style="338"/>
    <col min="9473" max="9473" width="41.75" style="338" customWidth="1"/>
    <col min="9474" max="9477" width="16.375" style="338" customWidth="1"/>
    <col min="9478" max="9478" width="15.25" style="338" customWidth="1"/>
    <col min="9479" max="9479" width="11.875" style="338" customWidth="1"/>
    <col min="9480" max="9480" width="16.25" style="338" customWidth="1"/>
    <col min="9481" max="9504" width="9" style="338" customWidth="1"/>
    <col min="9505" max="9728" width="8.75" style="338"/>
    <col min="9729" max="9729" width="41.75" style="338" customWidth="1"/>
    <col min="9730" max="9733" width="16.375" style="338" customWidth="1"/>
    <col min="9734" max="9734" width="15.25" style="338" customWidth="1"/>
    <col min="9735" max="9735" width="11.875" style="338" customWidth="1"/>
    <col min="9736" max="9736" width="16.25" style="338" customWidth="1"/>
    <col min="9737" max="9760" width="9" style="338" customWidth="1"/>
    <col min="9761" max="9984" width="8.75" style="338"/>
    <col min="9985" max="9985" width="41.75" style="338" customWidth="1"/>
    <col min="9986" max="9989" width="16.375" style="338" customWidth="1"/>
    <col min="9990" max="9990" width="15.25" style="338" customWidth="1"/>
    <col min="9991" max="9991" width="11.875" style="338" customWidth="1"/>
    <col min="9992" max="9992" width="16.25" style="338" customWidth="1"/>
    <col min="9993" max="10016" width="9" style="338" customWidth="1"/>
    <col min="10017" max="10240" width="8.75" style="338"/>
    <col min="10241" max="10241" width="41.75" style="338" customWidth="1"/>
    <col min="10242" max="10245" width="16.375" style="338" customWidth="1"/>
    <col min="10246" max="10246" width="15.25" style="338" customWidth="1"/>
    <col min="10247" max="10247" width="11.875" style="338" customWidth="1"/>
    <col min="10248" max="10248" width="16.25" style="338" customWidth="1"/>
    <col min="10249" max="10272" width="9" style="338" customWidth="1"/>
    <col min="10273" max="10496" width="8.75" style="338"/>
    <col min="10497" max="10497" width="41.75" style="338" customWidth="1"/>
    <col min="10498" max="10501" width="16.375" style="338" customWidth="1"/>
    <col min="10502" max="10502" width="15.25" style="338" customWidth="1"/>
    <col min="10503" max="10503" width="11.875" style="338" customWidth="1"/>
    <col min="10504" max="10504" width="16.25" style="338" customWidth="1"/>
    <col min="10505" max="10528" width="9" style="338" customWidth="1"/>
    <col min="10529" max="10752" width="8.75" style="338"/>
    <col min="10753" max="10753" width="41.75" style="338" customWidth="1"/>
    <col min="10754" max="10757" width="16.375" style="338" customWidth="1"/>
    <col min="10758" max="10758" width="15.25" style="338" customWidth="1"/>
    <col min="10759" max="10759" width="11.875" style="338" customWidth="1"/>
    <col min="10760" max="10760" width="16.25" style="338" customWidth="1"/>
    <col min="10761" max="10784" width="9" style="338" customWidth="1"/>
    <col min="10785" max="11008" width="8.75" style="338"/>
    <col min="11009" max="11009" width="41.75" style="338" customWidth="1"/>
    <col min="11010" max="11013" width="16.375" style="338" customWidth="1"/>
    <col min="11014" max="11014" width="15.25" style="338" customWidth="1"/>
    <col min="11015" max="11015" width="11.875" style="338" customWidth="1"/>
    <col min="11016" max="11016" width="16.25" style="338" customWidth="1"/>
    <col min="11017" max="11040" width="9" style="338" customWidth="1"/>
    <col min="11041" max="11264" width="8.75" style="338"/>
    <col min="11265" max="11265" width="41.75" style="338" customWidth="1"/>
    <col min="11266" max="11269" width="16.375" style="338" customWidth="1"/>
    <col min="11270" max="11270" width="15.25" style="338" customWidth="1"/>
    <col min="11271" max="11271" width="11.875" style="338" customWidth="1"/>
    <col min="11272" max="11272" width="16.25" style="338" customWidth="1"/>
    <col min="11273" max="11296" width="9" style="338" customWidth="1"/>
    <col min="11297" max="11520" width="8.75" style="338"/>
    <col min="11521" max="11521" width="41.75" style="338" customWidth="1"/>
    <col min="11522" max="11525" width="16.375" style="338" customWidth="1"/>
    <col min="11526" max="11526" width="15.25" style="338" customWidth="1"/>
    <col min="11527" max="11527" width="11.875" style="338" customWidth="1"/>
    <col min="11528" max="11528" width="16.25" style="338" customWidth="1"/>
    <col min="11529" max="11552" width="9" style="338" customWidth="1"/>
    <col min="11553" max="11776" width="8.75" style="338"/>
    <col min="11777" max="11777" width="41.75" style="338" customWidth="1"/>
    <col min="11778" max="11781" width="16.375" style="338" customWidth="1"/>
    <col min="11782" max="11782" width="15.25" style="338" customWidth="1"/>
    <col min="11783" max="11783" width="11.875" style="338" customWidth="1"/>
    <col min="11784" max="11784" width="16.25" style="338" customWidth="1"/>
    <col min="11785" max="11808" width="9" style="338" customWidth="1"/>
    <col min="11809" max="12032" width="8.75" style="338"/>
    <col min="12033" max="12033" width="41.75" style="338" customWidth="1"/>
    <col min="12034" max="12037" width="16.375" style="338" customWidth="1"/>
    <col min="12038" max="12038" width="15.25" style="338" customWidth="1"/>
    <col min="12039" max="12039" width="11.875" style="338" customWidth="1"/>
    <col min="12040" max="12040" width="16.25" style="338" customWidth="1"/>
    <col min="12041" max="12064" width="9" style="338" customWidth="1"/>
    <col min="12065" max="12288" width="8.75" style="338"/>
    <col min="12289" max="12289" width="41.75" style="338" customWidth="1"/>
    <col min="12290" max="12293" width="16.375" style="338" customWidth="1"/>
    <col min="12294" max="12294" width="15.25" style="338" customWidth="1"/>
    <col min="12295" max="12295" width="11.875" style="338" customWidth="1"/>
    <col min="12296" max="12296" width="16.25" style="338" customWidth="1"/>
    <col min="12297" max="12320" width="9" style="338" customWidth="1"/>
    <col min="12321" max="12544" width="8.75" style="338"/>
    <col min="12545" max="12545" width="41.75" style="338" customWidth="1"/>
    <col min="12546" max="12549" width="16.375" style="338" customWidth="1"/>
    <col min="12550" max="12550" width="15.25" style="338" customWidth="1"/>
    <col min="12551" max="12551" width="11.875" style="338" customWidth="1"/>
    <col min="12552" max="12552" width="16.25" style="338" customWidth="1"/>
    <col min="12553" max="12576" width="9" style="338" customWidth="1"/>
    <col min="12577" max="12800" width="8.75" style="338"/>
    <col min="12801" max="12801" width="41.75" style="338" customWidth="1"/>
    <col min="12802" max="12805" width="16.375" style="338" customWidth="1"/>
    <col min="12806" max="12806" width="15.25" style="338" customWidth="1"/>
    <col min="12807" max="12807" width="11.875" style="338" customWidth="1"/>
    <col min="12808" max="12808" width="16.25" style="338" customWidth="1"/>
    <col min="12809" max="12832" width="9" style="338" customWidth="1"/>
    <col min="12833" max="13056" width="8.75" style="338"/>
    <col min="13057" max="13057" width="41.75" style="338" customWidth="1"/>
    <col min="13058" max="13061" width="16.375" style="338" customWidth="1"/>
    <col min="13062" max="13062" width="15.25" style="338" customWidth="1"/>
    <col min="13063" max="13063" width="11.875" style="338" customWidth="1"/>
    <col min="13064" max="13064" width="16.25" style="338" customWidth="1"/>
    <col min="13065" max="13088" width="9" style="338" customWidth="1"/>
    <col min="13089" max="13312" width="8.75" style="338"/>
    <col min="13313" max="13313" width="41.75" style="338" customWidth="1"/>
    <col min="13314" max="13317" width="16.375" style="338" customWidth="1"/>
    <col min="13318" max="13318" width="15.25" style="338" customWidth="1"/>
    <col min="13319" max="13319" width="11.875" style="338" customWidth="1"/>
    <col min="13320" max="13320" width="16.25" style="338" customWidth="1"/>
    <col min="13321" max="13344" width="9" style="338" customWidth="1"/>
    <col min="13345" max="13568" width="8.75" style="338"/>
    <col min="13569" max="13569" width="41.75" style="338" customWidth="1"/>
    <col min="13570" max="13573" width="16.375" style="338" customWidth="1"/>
    <col min="13574" max="13574" width="15.25" style="338" customWidth="1"/>
    <col min="13575" max="13575" width="11.875" style="338" customWidth="1"/>
    <col min="13576" max="13576" width="16.25" style="338" customWidth="1"/>
    <col min="13577" max="13600" width="9" style="338" customWidth="1"/>
    <col min="13601" max="13824" width="8.75" style="338"/>
    <col min="13825" max="13825" width="41.75" style="338" customWidth="1"/>
    <col min="13826" max="13829" width="16.375" style="338" customWidth="1"/>
    <col min="13830" max="13830" width="15.25" style="338" customWidth="1"/>
    <col min="13831" max="13831" width="11.875" style="338" customWidth="1"/>
    <col min="13832" max="13832" width="16.25" style="338" customWidth="1"/>
    <col min="13833" max="13856" width="9" style="338" customWidth="1"/>
    <col min="13857" max="14080" width="8.75" style="338"/>
    <col min="14081" max="14081" width="41.75" style="338" customWidth="1"/>
    <col min="14082" max="14085" width="16.375" style="338" customWidth="1"/>
    <col min="14086" max="14086" width="15.25" style="338" customWidth="1"/>
    <col min="14087" max="14087" width="11.875" style="338" customWidth="1"/>
    <col min="14088" max="14088" width="16.25" style="338" customWidth="1"/>
    <col min="14089" max="14112" width="9" style="338" customWidth="1"/>
    <col min="14113" max="14336" width="8.75" style="338"/>
    <col min="14337" max="14337" width="41.75" style="338" customWidth="1"/>
    <col min="14338" max="14341" width="16.375" style="338" customWidth="1"/>
    <col min="14342" max="14342" width="15.25" style="338" customWidth="1"/>
    <col min="14343" max="14343" width="11.875" style="338" customWidth="1"/>
    <col min="14344" max="14344" width="16.25" style="338" customWidth="1"/>
    <col min="14345" max="14368" width="9" style="338" customWidth="1"/>
    <col min="14369" max="14592" width="8.75" style="338"/>
    <col min="14593" max="14593" width="41.75" style="338" customWidth="1"/>
    <col min="14594" max="14597" width="16.375" style="338" customWidth="1"/>
    <col min="14598" max="14598" width="15.25" style="338" customWidth="1"/>
    <col min="14599" max="14599" width="11.875" style="338" customWidth="1"/>
    <col min="14600" max="14600" width="16.25" style="338" customWidth="1"/>
    <col min="14601" max="14624" width="9" style="338" customWidth="1"/>
    <col min="14625" max="14848" width="8.75" style="338"/>
    <col min="14849" max="14849" width="41.75" style="338" customWidth="1"/>
    <col min="14850" max="14853" width="16.375" style="338" customWidth="1"/>
    <col min="14854" max="14854" width="15.25" style="338" customWidth="1"/>
    <col min="14855" max="14855" width="11.875" style="338" customWidth="1"/>
    <col min="14856" max="14856" width="16.25" style="338" customWidth="1"/>
    <col min="14857" max="14880" width="9" style="338" customWidth="1"/>
    <col min="14881" max="15104" width="8.75" style="338"/>
    <col min="15105" max="15105" width="41.75" style="338" customWidth="1"/>
    <col min="15106" max="15109" width="16.375" style="338" customWidth="1"/>
    <col min="15110" max="15110" width="15.25" style="338" customWidth="1"/>
    <col min="15111" max="15111" width="11.875" style="338" customWidth="1"/>
    <col min="15112" max="15112" width="16.25" style="338" customWidth="1"/>
    <col min="15113" max="15136" width="9" style="338" customWidth="1"/>
    <col min="15137" max="15360" width="8.75" style="338"/>
    <col min="15361" max="15361" width="41.75" style="338" customWidth="1"/>
    <col min="15362" max="15365" width="16.375" style="338" customWidth="1"/>
    <col min="15366" max="15366" width="15.25" style="338" customWidth="1"/>
    <col min="15367" max="15367" width="11.875" style="338" customWidth="1"/>
    <col min="15368" max="15368" width="16.25" style="338" customWidth="1"/>
    <col min="15369" max="15392" width="9" style="338" customWidth="1"/>
    <col min="15393" max="15616" width="8.75" style="338"/>
    <col min="15617" max="15617" width="41.75" style="338" customWidth="1"/>
    <col min="15618" max="15621" width="16.375" style="338" customWidth="1"/>
    <col min="15622" max="15622" width="15.25" style="338" customWidth="1"/>
    <col min="15623" max="15623" width="11.875" style="338" customWidth="1"/>
    <col min="15624" max="15624" width="16.25" style="338" customWidth="1"/>
    <col min="15625" max="15648" width="9" style="338" customWidth="1"/>
    <col min="15649" max="15872" width="8.75" style="338"/>
    <col min="15873" max="15873" width="41.75" style="338" customWidth="1"/>
    <col min="15874" max="15877" width="16.375" style="338" customWidth="1"/>
    <col min="15878" max="15878" width="15.25" style="338" customWidth="1"/>
    <col min="15879" max="15879" width="11.875" style="338" customWidth="1"/>
    <col min="15880" max="15880" width="16.25" style="338" customWidth="1"/>
    <col min="15881" max="15904" width="9" style="338" customWidth="1"/>
    <col min="15905" max="16128" width="8.75" style="338"/>
    <col min="16129" max="16129" width="41.75" style="338" customWidth="1"/>
    <col min="16130" max="16133" width="16.375" style="338" customWidth="1"/>
    <col min="16134" max="16134" width="15.25" style="338" customWidth="1"/>
    <col min="16135" max="16135" width="11.875" style="338" customWidth="1"/>
    <col min="16136" max="16136" width="16.25" style="338" customWidth="1"/>
    <col min="16137" max="16160" width="9" style="338" customWidth="1"/>
    <col min="16161" max="16384" width="8.75" style="338"/>
  </cols>
  <sheetData>
    <row r="1" spans="1:5">
      <c r="A1" s="339" t="str">
        <f>目录!C8</f>
        <v>表三</v>
      </c>
      <c r="E1" s="340" t="s">
        <v>62</v>
      </c>
    </row>
    <row r="2" spans="1:5">
      <c r="A2" s="341" t="s">
        <v>94</v>
      </c>
      <c r="B2" s="341"/>
      <c r="C2" s="341"/>
      <c r="D2" s="341"/>
      <c r="E2" s="341"/>
    </row>
    <row r="3" ht="14.25" spans="5:5">
      <c r="E3" s="340" t="s">
        <v>29</v>
      </c>
    </row>
    <row r="4" ht="45.75" customHeight="1" spans="1:5">
      <c r="A4" s="342" t="s">
        <v>65</v>
      </c>
      <c r="B4" s="343" t="s">
        <v>31</v>
      </c>
      <c r="C4" s="342" t="s">
        <v>32</v>
      </c>
      <c r="D4" s="343" t="s">
        <v>33</v>
      </c>
      <c r="E4" s="342" t="s">
        <v>66</v>
      </c>
    </row>
    <row r="5" ht="14.25" spans="1:5">
      <c r="A5" s="344" t="s">
        <v>67</v>
      </c>
      <c r="B5" s="345">
        <f>SUM(B6,B18,B27,B38,B50,B61,B72,B84,B93,B106,B116,B125,B136,B149,B156,B164,B170,B177,B184,B191,B198,B205,B213,B219,B225,B232,B247)</f>
        <v>11540</v>
      </c>
      <c r="C5" s="345">
        <f>SUM(C6,C18,C27,C38,C50,C61,C72,C84,C93,C106,C116,C125,C136,C149,C156,C164,C170,C177,C184,C191,C198,C205,C213,C219,C225,C232,C247)</f>
        <v>9210</v>
      </c>
      <c r="D5" s="311">
        <f t="shared" ref="D5:D68" si="0">IF(B5=0,"",ROUND(C5/B5*100,1))</f>
        <v>79.8</v>
      </c>
      <c r="E5" s="344"/>
    </row>
    <row r="6" ht="14.25" spans="1:5">
      <c r="A6" s="346" t="s">
        <v>95</v>
      </c>
      <c r="B6" s="311">
        <f>SUM(B7:B17)</f>
        <v>702</v>
      </c>
      <c r="C6" s="311">
        <f>SUM(C7:C17)</f>
        <v>277</v>
      </c>
      <c r="D6" s="311">
        <f t="shared" si="0"/>
        <v>39.5</v>
      </c>
      <c r="E6" s="344"/>
    </row>
    <row r="7" ht="14.25" spans="1:5">
      <c r="A7" s="346" t="s">
        <v>96</v>
      </c>
      <c r="B7" s="311">
        <v>682</v>
      </c>
      <c r="C7" s="311">
        <v>220</v>
      </c>
      <c r="D7" s="311">
        <f t="shared" si="0"/>
        <v>32.3</v>
      </c>
      <c r="E7" s="344"/>
    </row>
    <row r="8" ht="14.25" spans="1:5">
      <c r="A8" s="346" t="s">
        <v>97</v>
      </c>
      <c r="B8" s="311"/>
      <c r="C8" s="311"/>
      <c r="D8" s="311" t="str">
        <f t="shared" si="0"/>
        <v/>
      </c>
      <c r="E8" s="344"/>
    </row>
    <row r="9" ht="14.25" spans="1:5">
      <c r="A9" s="347" t="s">
        <v>98</v>
      </c>
      <c r="B9" s="311"/>
      <c r="C9" s="311"/>
      <c r="D9" s="311" t="str">
        <f t="shared" si="0"/>
        <v/>
      </c>
      <c r="E9" s="344"/>
    </row>
    <row r="10" ht="14.25" spans="1:5">
      <c r="A10" s="347" t="s">
        <v>99</v>
      </c>
      <c r="B10" s="311">
        <v>20</v>
      </c>
      <c r="C10" s="311"/>
      <c r="D10" s="311">
        <f t="shared" si="0"/>
        <v>0</v>
      </c>
      <c r="E10" s="344"/>
    </row>
    <row r="11" ht="14.25" spans="1:5">
      <c r="A11" s="347" t="s">
        <v>100</v>
      </c>
      <c r="B11" s="311"/>
      <c r="C11" s="311"/>
      <c r="D11" s="311" t="str">
        <f t="shared" si="0"/>
        <v/>
      </c>
      <c r="E11" s="344"/>
    </row>
    <row r="12" ht="14.25" spans="1:5">
      <c r="A12" s="344" t="s">
        <v>101</v>
      </c>
      <c r="B12" s="311"/>
      <c r="C12" s="311">
        <v>47</v>
      </c>
      <c r="D12" s="311" t="str">
        <f t="shared" si="0"/>
        <v/>
      </c>
      <c r="E12" s="344"/>
    </row>
    <row r="13" ht="14.25" spans="1:5">
      <c r="A13" s="344" t="s">
        <v>102</v>
      </c>
      <c r="B13" s="311"/>
      <c r="C13" s="311"/>
      <c r="D13" s="311" t="str">
        <f t="shared" si="0"/>
        <v/>
      </c>
      <c r="E13" s="344"/>
    </row>
    <row r="14" ht="14.25" spans="1:5">
      <c r="A14" s="344" t="s">
        <v>103</v>
      </c>
      <c r="B14" s="311"/>
      <c r="C14" s="311"/>
      <c r="D14" s="311" t="str">
        <f t="shared" si="0"/>
        <v/>
      </c>
      <c r="E14" s="344"/>
    </row>
    <row r="15" ht="14.25" spans="1:5">
      <c r="A15" s="344" t="s">
        <v>104</v>
      </c>
      <c r="B15" s="311"/>
      <c r="C15" s="311"/>
      <c r="D15" s="311" t="str">
        <f t="shared" si="0"/>
        <v/>
      </c>
      <c r="E15" s="344"/>
    </row>
    <row r="16" ht="14.25" spans="1:5">
      <c r="A16" s="344" t="s">
        <v>105</v>
      </c>
      <c r="B16" s="311"/>
      <c r="C16" s="311">
        <v>10</v>
      </c>
      <c r="D16" s="311" t="str">
        <f t="shared" si="0"/>
        <v/>
      </c>
      <c r="E16" s="344"/>
    </row>
    <row r="17" ht="14.25" spans="1:5">
      <c r="A17" s="344" t="s">
        <v>106</v>
      </c>
      <c r="B17" s="311"/>
      <c r="C17" s="311"/>
      <c r="D17" s="311" t="str">
        <f t="shared" si="0"/>
        <v/>
      </c>
      <c r="E17" s="344"/>
    </row>
    <row r="18" ht="14.25" spans="1:5">
      <c r="A18" s="346" t="s">
        <v>107</v>
      </c>
      <c r="B18" s="311">
        <f>SUM(B19:B26)</f>
        <v>212</v>
      </c>
      <c r="C18" s="311">
        <f>SUM(C19:C26)</f>
        <v>250</v>
      </c>
      <c r="D18" s="311">
        <f t="shared" si="0"/>
        <v>117.9</v>
      </c>
      <c r="E18" s="344"/>
    </row>
    <row r="19" ht="14.25" spans="1:5">
      <c r="A19" s="346" t="s">
        <v>96</v>
      </c>
      <c r="B19" s="311">
        <v>212</v>
      </c>
      <c r="C19" s="311">
        <v>250</v>
      </c>
      <c r="D19" s="311">
        <f t="shared" si="0"/>
        <v>117.9</v>
      </c>
      <c r="E19" s="344"/>
    </row>
    <row r="20" ht="14.25" spans="1:5">
      <c r="A20" s="346" t="s">
        <v>97</v>
      </c>
      <c r="B20" s="311"/>
      <c r="C20" s="311"/>
      <c r="D20" s="311" t="str">
        <f t="shared" si="0"/>
        <v/>
      </c>
      <c r="E20" s="344"/>
    </row>
    <row r="21" ht="14.25" spans="1:5">
      <c r="A21" s="347" t="s">
        <v>98</v>
      </c>
      <c r="B21" s="311"/>
      <c r="C21" s="311"/>
      <c r="D21" s="311" t="str">
        <f t="shared" si="0"/>
        <v/>
      </c>
      <c r="E21" s="344"/>
    </row>
    <row r="22" ht="14.25" spans="1:5">
      <c r="A22" s="347" t="s">
        <v>108</v>
      </c>
      <c r="B22" s="311"/>
      <c r="C22" s="311"/>
      <c r="D22" s="311" t="str">
        <f t="shared" si="0"/>
        <v/>
      </c>
      <c r="E22" s="344"/>
    </row>
    <row r="23" ht="14.25" spans="1:5">
      <c r="A23" s="347" t="s">
        <v>109</v>
      </c>
      <c r="B23" s="311"/>
      <c r="C23" s="311"/>
      <c r="D23" s="311" t="str">
        <f t="shared" si="0"/>
        <v/>
      </c>
      <c r="E23" s="344"/>
    </row>
    <row r="24" ht="14.25" spans="1:5">
      <c r="A24" s="347" t="s">
        <v>110</v>
      </c>
      <c r="B24" s="311"/>
      <c r="C24" s="311"/>
      <c r="D24" s="311" t="str">
        <f t="shared" si="0"/>
        <v/>
      </c>
      <c r="E24" s="344"/>
    </row>
    <row r="25" ht="14.25" spans="1:5">
      <c r="A25" s="347" t="s">
        <v>105</v>
      </c>
      <c r="B25" s="311"/>
      <c r="C25" s="311"/>
      <c r="D25" s="311" t="str">
        <f t="shared" si="0"/>
        <v/>
      </c>
      <c r="E25" s="344"/>
    </row>
    <row r="26" ht="14.25" spans="1:5">
      <c r="A26" s="347" t="s">
        <v>111</v>
      </c>
      <c r="B26" s="311"/>
      <c r="C26" s="311"/>
      <c r="D26" s="311" t="str">
        <f t="shared" si="0"/>
        <v/>
      </c>
      <c r="E26" s="344"/>
    </row>
    <row r="27" ht="14.25" spans="1:5">
      <c r="A27" s="346" t="s">
        <v>112</v>
      </c>
      <c r="B27" s="311">
        <f>SUM(B28:B37)</f>
        <v>5774</v>
      </c>
      <c r="C27" s="311">
        <f>SUM(C28:C37)</f>
        <v>3141</v>
      </c>
      <c r="D27" s="311">
        <f t="shared" si="0"/>
        <v>54.4</v>
      </c>
      <c r="E27" s="344"/>
    </row>
    <row r="28" ht="14.25" spans="1:5">
      <c r="A28" s="346" t="s">
        <v>96</v>
      </c>
      <c r="B28" s="311">
        <v>2898</v>
      </c>
      <c r="C28" s="311">
        <v>1991</v>
      </c>
      <c r="D28" s="311">
        <f t="shared" si="0"/>
        <v>68.7</v>
      </c>
      <c r="E28" s="344"/>
    </row>
    <row r="29" ht="14.25" spans="1:5">
      <c r="A29" s="346" t="s">
        <v>97</v>
      </c>
      <c r="B29" s="311">
        <v>84</v>
      </c>
      <c r="C29" s="311"/>
      <c r="D29" s="311">
        <f t="shared" si="0"/>
        <v>0</v>
      </c>
      <c r="E29" s="344"/>
    </row>
    <row r="30" ht="14.25" spans="1:5">
      <c r="A30" s="347" t="s">
        <v>98</v>
      </c>
      <c r="B30" s="311"/>
      <c r="C30" s="311"/>
      <c r="D30" s="311" t="str">
        <f t="shared" si="0"/>
        <v/>
      </c>
      <c r="E30" s="344"/>
    </row>
    <row r="31" ht="14.25" spans="1:5">
      <c r="A31" s="347" t="s">
        <v>113</v>
      </c>
      <c r="B31" s="311"/>
      <c r="C31" s="311"/>
      <c r="D31" s="311" t="str">
        <f t="shared" si="0"/>
        <v/>
      </c>
      <c r="E31" s="344"/>
    </row>
    <row r="32" ht="14.25" spans="1:5">
      <c r="A32" s="347" t="s">
        <v>114</v>
      </c>
      <c r="B32" s="311"/>
      <c r="C32" s="311"/>
      <c r="D32" s="311" t="str">
        <f t="shared" si="0"/>
        <v/>
      </c>
      <c r="E32" s="344"/>
    </row>
    <row r="33" ht="14.25" spans="1:5">
      <c r="A33" s="348" t="s">
        <v>115</v>
      </c>
      <c r="B33" s="311"/>
      <c r="C33" s="311"/>
      <c r="D33" s="311" t="str">
        <f t="shared" si="0"/>
        <v/>
      </c>
      <c r="E33" s="344"/>
    </row>
    <row r="34" ht="14.25" spans="1:5">
      <c r="A34" s="346" t="s">
        <v>116</v>
      </c>
      <c r="B34" s="311">
        <v>62</v>
      </c>
      <c r="C34" s="311">
        <v>137</v>
      </c>
      <c r="D34" s="311">
        <f t="shared" si="0"/>
        <v>221</v>
      </c>
      <c r="E34" s="344"/>
    </row>
    <row r="35" ht="14.25" spans="1:5">
      <c r="A35" s="347" t="s">
        <v>117</v>
      </c>
      <c r="B35" s="311"/>
      <c r="C35" s="311"/>
      <c r="D35" s="311" t="str">
        <f t="shared" si="0"/>
        <v/>
      </c>
      <c r="E35" s="344"/>
    </row>
    <row r="36" ht="14.25" spans="1:5">
      <c r="A36" s="347" t="s">
        <v>105</v>
      </c>
      <c r="B36" s="311"/>
      <c r="C36" s="311">
        <v>722</v>
      </c>
      <c r="D36" s="311" t="str">
        <f t="shared" si="0"/>
        <v/>
      </c>
      <c r="E36" s="344"/>
    </row>
    <row r="37" ht="14.25" spans="1:5">
      <c r="A37" s="347" t="s">
        <v>118</v>
      </c>
      <c r="B37" s="311">
        <v>2730</v>
      </c>
      <c r="C37" s="311">
        <v>291</v>
      </c>
      <c r="D37" s="311">
        <f t="shared" si="0"/>
        <v>10.7</v>
      </c>
      <c r="E37" s="344"/>
    </row>
    <row r="38" ht="14.25" spans="1:5">
      <c r="A38" s="346" t="s">
        <v>119</v>
      </c>
      <c r="B38" s="311">
        <f>SUM(B39:B49)</f>
        <v>329</v>
      </c>
      <c r="C38" s="311">
        <f>SUM(C39:C49)</f>
        <v>239</v>
      </c>
      <c r="D38" s="311">
        <f t="shared" si="0"/>
        <v>72.6</v>
      </c>
      <c r="E38" s="344"/>
    </row>
    <row r="39" ht="14.25" spans="1:5">
      <c r="A39" s="346" t="s">
        <v>96</v>
      </c>
      <c r="B39" s="311">
        <v>329</v>
      </c>
      <c r="C39" s="311">
        <v>239</v>
      </c>
      <c r="D39" s="311">
        <f t="shared" si="0"/>
        <v>72.6</v>
      </c>
      <c r="E39" s="344"/>
    </row>
    <row r="40" ht="14.25" spans="1:5">
      <c r="A40" s="346" t="s">
        <v>97</v>
      </c>
      <c r="B40" s="311"/>
      <c r="C40" s="311"/>
      <c r="D40" s="311" t="str">
        <f t="shared" si="0"/>
        <v/>
      </c>
      <c r="E40" s="344"/>
    </row>
    <row r="41" ht="14.25" spans="1:5">
      <c r="A41" s="347" t="s">
        <v>98</v>
      </c>
      <c r="B41" s="311"/>
      <c r="C41" s="311"/>
      <c r="D41" s="311" t="str">
        <f t="shared" si="0"/>
        <v/>
      </c>
      <c r="E41" s="344"/>
    </row>
    <row r="42" ht="14.25" spans="1:5">
      <c r="A42" s="347" t="s">
        <v>120</v>
      </c>
      <c r="B42" s="311"/>
      <c r="C42" s="311"/>
      <c r="D42" s="311" t="str">
        <f t="shared" si="0"/>
        <v/>
      </c>
      <c r="E42" s="344"/>
    </row>
    <row r="43" ht="14.25" spans="1:5">
      <c r="A43" s="347" t="s">
        <v>121</v>
      </c>
      <c r="B43" s="311"/>
      <c r="C43" s="311"/>
      <c r="D43" s="311" t="str">
        <f t="shared" si="0"/>
        <v/>
      </c>
      <c r="E43" s="344"/>
    </row>
    <row r="44" ht="14.25" spans="1:5">
      <c r="A44" s="346" t="s">
        <v>122</v>
      </c>
      <c r="B44" s="311"/>
      <c r="C44" s="311"/>
      <c r="D44" s="311" t="str">
        <f t="shared" si="0"/>
        <v/>
      </c>
      <c r="E44" s="344"/>
    </row>
    <row r="45" ht="14.25" spans="1:5">
      <c r="A45" s="346" t="s">
        <v>123</v>
      </c>
      <c r="B45" s="311"/>
      <c r="C45" s="311"/>
      <c r="D45" s="311" t="str">
        <f t="shared" si="0"/>
        <v/>
      </c>
      <c r="E45" s="344"/>
    </row>
    <row r="46" ht="14.25" spans="1:5">
      <c r="A46" s="346" t="s">
        <v>124</v>
      </c>
      <c r="B46" s="311"/>
      <c r="C46" s="311"/>
      <c r="D46" s="311" t="str">
        <f t="shared" si="0"/>
        <v/>
      </c>
      <c r="E46" s="344"/>
    </row>
    <row r="47" ht="14.25" spans="1:5">
      <c r="A47" s="346" t="s">
        <v>125</v>
      </c>
      <c r="B47" s="311"/>
      <c r="C47" s="311"/>
      <c r="D47" s="311" t="str">
        <f t="shared" si="0"/>
        <v/>
      </c>
      <c r="E47" s="344"/>
    </row>
    <row r="48" ht="14.25" spans="1:5">
      <c r="A48" s="346" t="s">
        <v>105</v>
      </c>
      <c r="B48" s="311"/>
      <c r="C48" s="311"/>
      <c r="D48" s="311" t="str">
        <f t="shared" si="0"/>
        <v/>
      </c>
      <c r="E48" s="344"/>
    </row>
    <row r="49" ht="14.25" spans="1:5">
      <c r="A49" s="347" t="s">
        <v>126</v>
      </c>
      <c r="B49" s="311"/>
      <c r="C49" s="311"/>
      <c r="D49" s="311" t="str">
        <f t="shared" si="0"/>
        <v/>
      </c>
      <c r="E49" s="344"/>
    </row>
    <row r="50" ht="14.25" spans="1:5">
      <c r="A50" s="347" t="s">
        <v>127</v>
      </c>
      <c r="B50" s="311">
        <f>SUM(B51:B60)</f>
        <v>143</v>
      </c>
      <c r="C50" s="311">
        <f>SUM(C51:C60)</f>
        <v>193</v>
      </c>
      <c r="D50" s="311">
        <f t="shared" si="0"/>
        <v>135</v>
      </c>
      <c r="E50" s="344"/>
    </row>
    <row r="51" ht="14.25" spans="1:5">
      <c r="A51" s="347" t="s">
        <v>96</v>
      </c>
      <c r="B51" s="311">
        <v>138</v>
      </c>
      <c r="C51" s="311">
        <v>148</v>
      </c>
      <c r="D51" s="311">
        <f t="shared" si="0"/>
        <v>107.2</v>
      </c>
      <c r="E51" s="344"/>
    </row>
    <row r="52" ht="14.25" spans="1:5">
      <c r="A52" s="344" t="s">
        <v>97</v>
      </c>
      <c r="B52" s="311"/>
      <c r="C52" s="311"/>
      <c r="D52" s="311" t="str">
        <f t="shared" si="0"/>
        <v/>
      </c>
      <c r="E52" s="344"/>
    </row>
    <row r="53" ht="14.25" spans="1:5">
      <c r="A53" s="346" t="s">
        <v>98</v>
      </c>
      <c r="B53" s="311"/>
      <c r="C53" s="311"/>
      <c r="D53" s="311" t="str">
        <f t="shared" si="0"/>
        <v/>
      </c>
      <c r="E53" s="344"/>
    </row>
    <row r="54" ht="14.25" spans="1:5">
      <c r="A54" s="346" t="s">
        <v>128</v>
      </c>
      <c r="B54" s="311"/>
      <c r="C54" s="311"/>
      <c r="D54" s="311" t="str">
        <f t="shared" si="0"/>
        <v/>
      </c>
      <c r="E54" s="344"/>
    </row>
    <row r="55" ht="14.25" spans="1:5">
      <c r="A55" s="346" t="s">
        <v>129</v>
      </c>
      <c r="B55" s="311"/>
      <c r="C55" s="311"/>
      <c r="D55" s="311" t="str">
        <f t="shared" si="0"/>
        <v/>
      </c>
      <c r="E55" s="344"/>
    </row>
    <row r="56" ht="14.25" spans="1:5">
      <c r="A56" s="347" t="s">
        <v>130</v>
      </c>
      <c r="B56" s="311"/>
      <c r="C56" s="311"/>
      <c r="D56" s="311" t="str">
        <f t="shared" si="0"/>
        <v/>
      </c>
      <c r="E56" s="344"/>
    </row>
    <row r="57" ht="14.25" spans="1:5">
      <c r="A57" s="347" t="s">
        <v>131</v>
      </c>
      <c r="B57" s="311">
        <v>5</v>
      </c>
      <c r="C57" s="311">
        <v>45</v>
      </c>
      <c r="D57" s="311">
        <f t="shared" si="0"/>
        <v>900</v>
      </c>
      <c r="E57" s="344"/>
    </row>
    <row r="58" ht="14.25" spans="1:5">
      <c r="A58" s="347" t="s">
        <v>132</v>
      </c>
      <c r="B58" s="311"/>
      <c r="C58" s="311"/>
      <c r="D58" s="311" t="str">
        <f t="shared" si="0"/>
        <v/>
      </c>
      <c r="E58" s="344"/>
    </row>
    <row r="59" ht="14.25" spans="1:5">
      <c r="A59" s="346" t="s">
        <v>105</v>
      </c>
      <c r="B59" s="311"/>
      <c r="C59" s="311"/>
      <c r="D59" s="311" t="str">
        <f t="shared" si="0"/>
        <v/>
      </c>
      <c r="E59" s="344"/>
    </row>
    <row r="60" ht="14.25" spans="1:5">
      <c r="A60" s="347" t="s">
        <v>133</v>
      </c>
      <c r="B60" s="311"/>
      <c r="C60" s="311"/>
      <c r="D60" s="311" t="str">
        <f t="shared" si="0"/>
        <v/>
      </c>
      <c r="E60" s="344"/>
    </row>
    <row r="61" ht="14.25" spans="1:5">
      <c r="A61" s="348" t="s">
        <v>134</v>
      </c>
      <c r="B61" s="311">
        <f>SUM(B62:B71)</f>
        <v>778</v>
      </c>
      <c r="C61" s="311">
        <f>SUM(C62:C71)</f>
        <v>462</v>
      </c>
      <c r="D61" s="311">
        <f t="shared" si="0"/>
        <v>59.4</v>
      </c>
      <c r="E61" s="344"/>
    </row>
    <row r="62" ht="14.25" spans="1:5">
      <c r="A62" s="347" t="s">
        <v>96</v>
      </c>
      <c r="B62" s="311">
        <v>475</v>
      </c>
      <c r="C62" s="311">
        <v>457</v>
      </c>
      <c r="D62" s="311">
        <f t="shared" si="0"/>
        <v>96.2</v>
      </c>
      <c r="E62" s="344"/>
    </row>
    <row r="63" ht="14.25" spans="1:5">
      <c r="A63" s="344" t="s">
        <v>97</v>
      </c>
      <c r="B63" s="311"/>
      <c r="C63" s="311"/>
      <c r="D63" s="311" t="str">
        <f t="shared" si="0"/>
        <v/>
      </c>
      <c r="E63" s="344"/>
    </row>
    <row r="64" ht="14.25" spans="1:5">
      <c r="A64" s="344" t="s">
        <v>98</v>
      </c>
      <c r="B64" s="311"/>
      <c r="C64" s="311"/>
      <c r="D64" s="311" t="str">
        <f t="shared" si="0"/>
        <v/>
      </c>
      <c r="E64" s="344"/>
    </row>
    <row r="65" ht="14.25" spans="1:5">
      <c r="A65" s="344" t="s">
        <v>135</v>
      </c>
      <c r="B65" s="311"/>
      <c r="C65" s="311"/>
      <c r="D65" s="311" t="str">
        <f t="shared" si="0"/>
        <v/>
      </c>
      <c r="E65" s="344"/>
    </row>
    <row r="66" ht="14.25" spans="1:5">
      <c r="A66" s="344" t="s">
        <v>136</v>
      </c>
      <c r="B66" s="311"/>
      <c r="C66" s="311"/>
      <c r="D66" s="311" t="str">
        <f t="shared" si="0"/>
        <v/>
      </c>
      <c r="E66" s="344"/>
    </row>
    <row r="67" ht="14.25" spans="1:5">
      <c r="A67" s="344" t="s">
        <v>137</v>
      </c>
      <c r="B67" s="311"/>
      <c r="C67" s="311"/>
      <c r="D67" s="311" t="str">
        <f t="shared" si="0"/>
        <v/>
      </c>
      <c r="E67" s="344"/>
    </row>
    <row r="68" ht="14.25" spans="1:5">
      <c r="A68" s="346" t="s">
        <v>138</v>
      </c>
      <c r="B68" s="311"/>
      <c r="C68" s="311"/>
      <c r="D68" s="311" t="str">
        <f t="shared" si="0"/>
        <v/>
      </c>
      <c r="E68" s="344"/>
    </row>
    <row r="69" ht="14.25" spans="1:5">
      <c r="A69" s="347" t="s">
        <v>139</v>
      </c>
      <c r="B69" s="311"/>
      <c r="C69" s="311"/>
      <c r="D69" s="311" t="str">
        <f t="shared" ref="D69:D132" si="1">IF(B69=0,"",ROUND(C69/B69*100,1))</f>
        <v/>
      </c>
      <c r="E69" s="344"/>
    </row>
    <row r="70" ht="14.25" spans="1:5">
      <c r="A70" s="347" t="s">
        <v>105</v>
      </c>
      <c r="B70" s="311"/>
      <c r="C70" s="311"/>
      <c r="D70" s="311" t="str">
        <f t="shared" si="1"/>
        <v/>
      </c>
      <c r="E70" s="344"/>
    </row>
    <row r="71" ht="14.25" spans="1:5">
      <c r="A71" s="347" t="s">
        <v>140</v>
      </c>
      <c r="B71" s="311">
        <v>303</v>
      </c>
      <c r="C71" s="311">
        <v>5</v>
      </c>
      <c r="D71" s="311">
        <f t="shared" si="1"/>
        <v>1.7</v>
      </c>
      <c r="E71" s="344"/>
    </row>
    <row r="72" ht="14.25" spans="1:5">
      <c r="A72" s="346" t="s">
        <v>141</v>
      </c>
      <c r="B72" s="311">
        <f>SUM(B73:B83)</f>
        <v>13</v>
      </c>
      <c r="C72" s="311">
        <f>SUM(C73:C83)</f>
        <v>240</v>
      </c>
      <c r="D72" s="311">
        <f t="shared" si="1"/>
        <v>1846.2</v>
      </c>
      <c r="E72" s="344"/>
    </row>
    <row r="73" ht="14.25" spans="1:5">
      <c r="A73" s="346" t="s">
        <v>96</v>
      </c>
      <c r="B73" s="311"/>
      <c r="C73" s="311"/>
      <c r="D73" s="311" t="str">
        <f t="shared" si="1"/>
        <v/>
      </c>
      <c r="E73" s="344"/>
    </row>
    <row r="74" ht="14.25" spans="1:5">
      <c r="A74" s="346" t="s">
        <v>97</v>
      </c>
      <c r="B74" s="311"/>
      <c r="C74" s="311"/>
      <c r="D74" s="311" t="str">
        <f t="shared" si="1"/>
        <v/>
      </c>
      <c r="E74" s="344"/>
    </row>
    <row r="75" ht="14.25" spans="1:5">
      <c r="A75" s="347" t="s">
        <v>98</v>
      </c>
      <c r="B75" s="311"/>
      <c r="C75" s="311"/>
      <c r="D75" s="311" t="str">
        <f t="shared" si="1"/>
        <v/>
      </c>
      <c r="E75" s="344"/>
    </row>
    <row r="76" ht="14.25" spans="1:5">
      <c r="A76" s="347" t="s">
        <v>142</v>
      </c>
      <c r="B76" s="311"/>
      <c r="C76" s="311"/>
      <c r="D76" s="311" t="str">
        <f t="shared" si="1"/>
        <v/>
      </c>
      <c r="E76" s="344"/>
    </row>
    <row r="77" ht="14.25" spans="1:5">
      <c r="A77" s="347" t="s">
        <v>143</v>
      </c>
      <c r="B77" s="311"/>
      <c r="C77" s="311"/>
      <c r="D77" s="311" t="str">
        <f t="shared" si="1"/>
        <v/>
      </c>
      <c r="E77" s="344"/>
    </row>
    <row r="78" ht="14.25" spans="1:5">
      <c r="A78" s="344" t="s">
        <v>144</v>
      </c>
      <c r="B78" s="311"/>
      <c r="C78" s="311"/>
      <c r="D78" s="311" t="str">
        <f t="shared" si="1"/>
        <v/>
      </c>
      <c r="E78" s="344"/>
    </row>
    <row r="79" ht="14.25" spans="1:5">
      <c r="A79" s="346" t="s">
        <v>145</v>
      </c>
      <c r="B79" s="311"/>
      <c r="C79" s="311"/>
      <c r="D79" s="311" t="str">
        <f t="shared" si="1"/>
        <v/>
      </c>
      <c r="E79" s="344"/>
    </row>
    <row r="80" ht="14.25" spans="1:5">
      <c r="A80" s="346" t="s">
        <v>146</v>
      </c>
      <c r="B80" s="311"/>
      <c r="C80" s="311"/>
      <c r="D80" s="311" t="str">
        <f t="shared" si="1"/>
        <v/>
      </c>
      <c r="E80" s="344"/>
    </row>
    <row r="81" ht="14.25" spans="1:5">
      <c r="A81" s="346" t="s">
        <v>138</v>
      </c>
      <c r="B81" s="311">
        <v>13</v>
      </c>
      <c r="C81" s="311"/>
      <c r="D81" s="311">
        <f t="shared" si="1"/>
        <v>0</v>
      </c>
      <c r="E81" s="344"/>
    </row>
    <row r="82" ht="14.25" spans="1:5">
      <c r="A82" s="347" t="s">
        <v>105</v>
      </c>
      <c r="B82" s="311"/>
      <c r="C82" s="311"/>
      <c r="D82" s="311" t="str">
        <f t="shared" si="1"/>
        <v/>
      </c>
      <c r="E82" s="344"/>
    </row>
    <row r="83" ht="14.25" spans="1:5">
      <c r="A83" s="347" t="s">
        <v>147</v>
      </c>
      <c r="B83" s="311"/>
      <c r="C83" s="311">
        <v>240</v>
      </c>
      <c r="D83" s="311" t="str">
        <f t="shared" si="1"/>
        <v/>
      </c>
      <c r="E83" s="344"/>
    </row>
    <row r="84" ht="14.25" spans="1:5">
      <c r="A84" s="347" t="s">
        <v>148</v>
      </c>
      <c r="B84" s="311">
        <f>SUM(B85:B92)</f>
        <v>161</v>
      </c>
      <c r="C84" s="311">
        <f>SUM(C85:C92)</f>
        <v>191</v>
      </c>
      <c r="D84" s="311">
        <f t="shared" si="1"/>
        <v>118.6</v>
      </c>
      <c r="E84" s="344"/>
    </row>
    <row r="85" ht="14.25" spans="1:5">
      <c r="A85" s="346" t="s">
        <v>96</v>
      </c>
      <c r="B85" s="311">
        <v>112</v>
      </c>
      <c r="C85" s="311">
        <v>141</v>
      </c>
      <c r="D85" s="311">
        <f t="shared" si="1"/>
        <v>125.9</v>
      </c>
      <c r="E85" s="344"/>
    </row>
    <row r="86" ht="14.25" spans="1:5">
      <c r="A86" s="346" t="s">
        <v>97</v>
      </c>
      <c r="B86" s="311"/>
      <c r="C86" s="311"/>
      <c r="D86" s="311" t="str">
        <f t="shared" si="1"/>
        <v/>
      </c>
      <c r="E86" s="344"/>
    </row>
    <row r="87" ht="14.25" spans="1:5">
      <c r="A87" s="346" t="s">
        <v>98</v>
      </c>
      <c r="B87" s="311"/>
      <c r="C87" s="311"/>
      <c r="D87" s="311" t="str">
        <f t="shared" si="1"/>
        <v/>
      </c>
      <c r="E87" s="344"/>
    </row>
    <row r="88" ht="14.25" spans="1:5">
      <c r="A88" s="349" t="s">
        <v>149</v>
      </c>
      <c r="B88" s="311">
        <v>4</v>
      </c>
      <c r="C88" s="311"/>
      <c r="D88" s="311">
        <f t="shared" si="1"/>
        <v>0</v>
      </c>
      <c r="E88" s="344"/>
    </row>
    <row r="89" ht="14.25" spans="1:5">
      <c r="A89" s="347" t="s">
        <v>150</v>
      </c>
      <c r="B89" s="311"/>
      <c r="C89" s="311"/>
      <c r="D89" s="311" t="str">
        <f t="shared" si="1"/>
        <v/>
      </c>
      <c r="E89" s="344"/>
    </row>
    <row r="90" ht="14.25" spans="1:5">
      <c r="A90" s="347" t="s">
        <v>138</v>
      </c>
      <c r="B90" s="311">
        <v>5</v>
      </c>
      <c r="C90" s="311">
        <v>14</v>
      </c>
      <c r="D90" s="311">
        <f t="shared" si="1"/>
        <v>280</v>
      </c>
      <c r="E90" s="344"/>
    </row>
    <row r="91" ht="14.25" spans="1:5">
      <c r="A91" s="347" t="s">
        <v>105</v>
      </c>
      <c r="B91" s="311"/>
      <c r="C91" s="311"/>
      <c r="D91" s="311" t="str">
        <f t="shared" si="1"/>
        <v/>
      </c>
      <c r="E91" s="344"/>
    </row>
    <row r="92" ht="14.25" spans="1:5">
      <c r="A92" s="344" t="s">
        <v>151</v>
      </c>
      <c r="B92" s="311">
        <v>40</v>
      </c>
      <c r="C92" s="311">
        <v>36</v>
      </c>
      <c r="D92" s="311">
        <f t="shared" si="1"/>
        <v>90</v>
      </c>
      <c r="E92" s="344"/>
    </row>
    <row r="93" ht="14.25" spans="1:5">
      <c r="A93" s="346" t="s">
        <v>152</v>
      </c>
      <c r="B93" s="311">
        <f>SUM(B94:B105)</f>
        <v>0</v>
      </c>
      <c r="C93" s="311">
        <f>SUM(C94:C105)</f>
        <v>0</v>
      </c>
      <c r="D93" s="311" t="str">
        <f t="shared" si="1"/>
        <v/>
      </c>
      <c r="E93" s="344"/>
    </row>
    <row r="94" ht="14.25" spans="1:5">
      <c r="A94" s="346" t="s">
        <v>96</v>
      </c>
      <c r="B94" s="311"/>
      <c r="C94" s="311"/>
      <c r="D94" s="311" t="str">
        <f t="shared" si="1"/>
        <v/>
      </c>
      <c r="E94" s="344"/>
    </row>
    <row r="95" ht="14.25" spans="1:5">
      <c r="A95" s="347" t="s">
        <v>97</v>
      </c>
      <c r="B95" s="311"/>
      <c r="C95" s="311"/>
      <c r="D95" s="311" t="str">
        <f t="shared" si="1"/>
        <v/>
      </c>
      <c r="E95" s="344"/>
    </row>
    <row r="96" ht="14.25" spans="1:5">
      <c r="A96" s="347" t="s">
        <v>98</v>
      </c>
      <c r="B96" s="311"/>
      <c r="C96" s="311"/>
      <c r="D96" s="311" t="str">
        <f t="shared" si="1"/>
        <v/>
      </c>
      <c r="E96" s="344"/>
    </row>
    <row r="97" ht="14.25" spans="1:5">
      <c r="A97" s="346" t="s">
        <v>153</v>
      </c>
      <c r="B97" s="311"/>
      <c r="C97" s="311"/>
      <c r="D97" s="311" t="str">
        <f t="shared" si="1"/>
        <v/>
      </c>
      <c r="E97" s="344"/>
    </row>
    <row r="98" ht="14.25" spans="1:5">
      <c r="A98" s="346" t="s">
        <v>154</v>
      </c>
      <c r="B98" s="311"/>
      <c r="C98" s="311"/>
      <c r="D98" s="311" t="str">
        <f t="shared" si="1"/>
        <v/>
      </c>
      <c r="E98" s="344"/>
    </row>
    <row r="99" ht="14.25" spans="1:5">
      <c r="A99" s="346" t="s">
        <v>138</v>
      </c>
      <c r="B99" s="311"/>
      <c r="C99" s="311"/>
      <c r="D99" s="311" t="str">
        <f t="shared" si="1"/>
        <v/>
      </c>
      <c r="E99" s="344"/>
    </row>
    <row r="100" ht="14.25" spans="1:5">
      <c r="A100" s="346" t="s">
        <v>155</v>
      </c>
      <c r="B100" s="311"/>
      <c r="C100" s="311"/>
      <c r="D100" s="311" t="str">
        <f t="shared" si="1"/>
        <v/>
      </c>
      <c r="E100" s="344"/>
    </row>
    <row r="101" ht="14.25" spans="1:5">
      <c r="A101" s="346" t="s">
        <v>156</v>
      </c>
      <c r="B101" s="311"/>
      <c r="C101" s="311"/>
      <c r="D101" s="311" t="str">
        <f t="shared" si="1"/>
        <v/>
      </c>
      <c r="E101" s="344"/>
    </row>
    <row r="102" ht="14.25" spans="1:5">
      <c r="A102" s="346" t="s">
        <v>157</v>
      </c>
      <c r="B102" s="311"/>
      <c r="C102" s="311"/>
      <c r="D102" s="311" t="str">
        <f t="shared" si="1"/>
        <v/>
      </c>
      <c r="E102" s="344"/>
    </row>
    <row r="103" ht="14.25" spans="1:5">
      <c r="A103" s="346" t="s">
        <v>158</v>
      </c>
      <c r="B103" s="311"/>
      <c r="C103" s="311"/>
      <c r="D103" s="311" t="str">
        <f t="shared" si="1"/>
        <v/>
      </c>
      <c r="E103" s="344"/>
    </row>
    <row r="104" ht="14.25" spans="1:5">
      <c r="A104" s="347" t="s">
        <v>105</v>
      </c>
      <c r="B104" s="311"/>
      <c r="C104" s="311"/>
      <c r="D104" s="311" t="str">
        <f t="shared" si="1"/>
        <v/>
      </c>
      <c r="E104" s="344"/>
    </row>
    <row r="105" ht="14.25" spans="1:5">
      <c r="A105" s="347" t="s">
        <v>159</v>
      </c>
      <c r="B105" s="311"/>
      <c r="C105" s="311"/>
      <c r="D105" s="311" t="str">
        <f t="shared" si="1"/>
        <v/>
      </c>
      <c r="E105" s="344"/>
    </row>
    <row r="106" ht="14.25" spans="1:5">
      <c r="A106" s="347" t="s">
        <v>160</v>
      </c>
      <c r="B106" s="311">
        <f>SUM(B107:B115)</f>
        <v>10</v>
      </c>
      <c r="C106" s="311">
        <f>SUM(C107:C115)</f>
        <v>20</v>
      </c>
      <c r="D106" s="311">
        <f t="shared" si="1"/>
        <v>200</v>
      </c>
      <c r="E106" s="344"/>
    </row>
    <row r="107" ht="14.25" spans="1:5">
      <c r="A107" s="347" t="s">
        <v>96</v>
      </c>
      <c r="B107" s="311"/>
      <c r="C107" s="311"/>
      <c r="D107" s="311" t="str">
        <f t="shared" si="1"/>
        <v/>
      </c>
      <c r="E107" s="344"/>
    </row>
    <row r="108" ht="14.25" spans="1:5">
      <c r="A108" s="346" t="s">
        <v>97</v>
      </c>
      <c r="B108" s="311"/>
      <c r="C108" s="311"/>
      <c r="D108" s="311" t="str">
        <f t="shared" si="1"/>
        <v/>
      </c>
      <c r="E108" s="344"/>
    </row>
    <row r="109" ht="14.25" spans="1:5">
      <c r="A109" s="346" t="s">
        <v>98</v>
      </c>
      <c r="B109" s="311"/>
      <c r="C109" s="311"/>
      <c r="D109" s="311" t="str">
        <f t="shared" si="1"/>
        <v/>
      </c>
      <c r="E109" s="344"/>
    </row>
    <row r="110" ht="14.25" spans="1:5">
      <c r="A110" s="346" t="s">
        <v>161</v>
      </c>
      <c r="B110" s="311"/>
      <c r="C110" s="311"/>
      <c r="D110" s="311" t="str">
        <f t="shared" si="1"/>
        <v/>
      </c>
      <c r="E110" s="344"/>
    </row>
    <row r="111" ht="14.25" spans="1:5">
      <c r="A111" s="347" t="s">
        <v>162</v>
      </c>
      <c r="B111" s="311"/>
      <c r="C111" s="311"/>
      <c r="D111" s="311" t="str">
        <f t="shared" si="1"/>
        <v/>
      </c>
      <c r="E111" s="344"/>
    </row>
    <row r="112" ht="14.25" spans="1:5">
      <c r="A112" s="347" t="s">
        <v>163</v>
      </c>
      <c r="B112" s="311"/>
      <c r="C112" s="311"/>
      <c r="D112" s="311" t="str">
        <f t="shared" si="1"/>
        <v/>
      </c>
      <c r="E112" s="344"/>
    </row>
    <row r="113" ht="14.25" spans="1:5">
      <c r="A113" s="346" t="s">
        <v>164</v>
      </c>
      <c r="B113" s="311"/>
      <c r="C113" s="311"/>
      <c r="D113" s="311" t="str">
        <f t="shared" si="1"/>
        <v/>
      </c>
      <c r="E113" s="344"/>
    </row>
    <row r="114" ht="14.25" spans="1:5">
      <c r="A114" s="349" t="s">
        <v>105</v>
      </c>
      <c r="B114" s="311"/>
      <c r="C114" s="311"/>
      <c r="D114" s="311" t="str">
        <f t="shared" si="1"/>
        <v/>
      </c>
      <c r="E114" s="344"/>
    </row>
    <row r="115" ht="14.25" spans="1:5">
      <c r="A115" s="347" t="s">
        <v>165</v>
      </c>
      <c r="B115" s="311">
        <v>10</v>
      </c>
      <c r="C115" s="311">
        <v>20</v>
      </c>
      <c r="D115" s="311">
        <f t="shared" si="1"/>
        <v>200</v>
      </c>
      <c r="E115" s="344"/>
    </row>
    <row r="116" ht="14.25" spans="1:5">
      <c r="A116" s="350" t="s">
        <v>166</v>
      </c>
      <c r="B116" s="311">
        <f>SUM(B117:B124)</f>
        <v>550</v>
      </c>
      <c r="C116" s="311">
        <f>SUM(C117:C124)</f>
        <v>850</v>
      </c>
      <c r="D116" s="311">
        <f t="shared" si="1"/>
        <v>154.5</v>
      </c>
      <c r="E116" s="344"/>
    </row>
    <row r="117" ht="14.25" spans="1:5">
      <c r="A117" s="346" t="s">
        <v>96</v>
      </c>
      <c r="B117" s="311">
        <v>550</v>
      </c>
      <c r="C117" s="311">
        <v>850</v>
      </c>
      <c r="D117" s="311">
        <f t="shared" si="1"/>
        <v>154.5</v>
      </c>
      <c r="E117" s="344"/>
    </row>
    <row r="118" ht="14.25" spans="1:5">
      <c r="A118" s="346" t="s">
        <v>97</v>
      </c>
      <c r="B118" s="311"/>
      <c r="C118" s="311"/>
      <c r="D118" s="311" t="str">
        <f t="shared" si="1"/>
        <v/>
      </c>
      <c r="E118" s="344"/>
    </row>
    <row r="119" ht="14.25" spans="1:5">
      <c r="A119" s="346" t="s">
        <v>98</v>
      </c>
      <c r="B119" s="311"/>
      <c r="C119" s="311"/>
      <c r="D119" s="311" t="str">
        <f t="shared" si="1"/>
        <v/>
      </c>
      <c r="E119" s="344"/>
    </row>
    <row r="120" ht="14.25" spans="1:5">
      <c r="A120" s="347" t="s">
        <v>167</v>
      </c>
      <c r="B120" s="311"/>
      <c r="C120" s="311"/>
      <c r="D120" s="311" t="str">
        <f t="shared" si="1"/>
        <v/>
      </c>
      <c r="E120" s="344"/>
    </row>
    <row r="121" ht="14.25" spans="1:5">
      <c r="A121" s="347" t="s">
        <v>168</v>
      </c>
      <c r="B121" s="311"/>
      <c r="C121" s="311"/>
      <c r="D121" s="311" t="str">
        <f t="shared" si="1"/>
        <v/>
      </c>
      <c r="E121" s="344"/>
    </row>
    <row r="122" ht="14.25" spans="1:5">
      <c r="A122" s="347" t="s">
        <v>169</v>
      </c>
      <c r="B122" s="311"/>
      <c r="C122" s="311"/>
      <c r="D122" s="311" t="str">
        <f t="shared" si="1"/>
        <v/>
      </c>
      <c r="E122" s="344"/>
    </row>
    <row r="123" ht="14.25" spans="1:5">
      <c r="A123" s="346" t="s">
        <v>105</v>
      </c>
      <c r="B123" s="311"/>
      <c r="C123" s="311"/>
      <c r="D123" s="311" t="str">
        <f t="shared" si="1"/>
        <v/>
      </c>
      <c r="E123" s="344"/>
    </row>
    <row r="124" ht="14.25" spans="1:5">
      <c r="A124" s="346" t="s">
        <v>170</v>
      </c>
      <c r="B124" s="311"/>
      <c r="C124" s="311"/>
      <c r="D124" s="311" t="str">
        <f t="shared" si="1"/>
        <v/>
      </c>
      <c r="E124" s="344"/>
    </row>
    <row r="125" ht="14.25" spans="1:5">
      <c r="A125" s="344" t="s">
        <v>171</v>
      </c>
      <c r="B125" s="311">
        <f>SUM(B126:B135)</f>
        <v>47</v>
      </c>
      <c r="C125" s="311">
        <f>SUM(C126:C135)</f>
        <v>80</v>
      </c>
      <c r="D125" s="311">
        <f t="shared" si="1"/>
        <v>170.2</v>
      </c>
      <c r="E125" s="344"/>
    </row>
    <row r="126" ht="14.25" spans="1:5">
      <c r="A126" s="346" t="s">
        <v>96</v>
      </c>
      <c r="B126" s="311">
        <v>22</v>
      </c>
      <c r="C126" s="311">
        <v>80</v>
      </c>
      <c r="D126" s="311">
        <f t="shared" si="1"/>
        <v>363.6</v>
      </c>
      <c r="E126" s="344"/>
    </row>
    <row r="127" ht="14.25" spans="1:5">
      <c r="A127" s="346" t="s">
        <v>97</v>
      </c>
      <c r="B127" s="311"/>
      <c r="C127" s="311"/>
      <c r="D127" s="311" t="str">
        <f t="shared" si="1"/>
        <v/>
      </c>
      <c r="E127" s="344"/>
    </row>
    <row r="128" ht="14.25" spans="1:5">
      <c r="A128" s="346" t="s">
        <v>98</v>
      </c>
      <c r="B128" s="311"/>
      <c r="C128" s="311"/>
      <c r="D128" s="311" t="str">
        <f t="shared" si="1"/>
        <v/>
      </c>
      <c r="E128" s="344"/>
    </row>
    <row r="129" ht="14.25" spans="1:5">
      <c r="A129" s="347" t="s">
        <v>172</v>
      </c>
      <c r="B129" s="311"/>
      <c r="C129" s="311"/>
      <c r="D129" s="311" t="str">
        <f t="shared" si="1"/>
        <v/>
      </c>
      <c r="E129" s="344"/>
    </row>
    <row r="130" ht="14.25" spans="1:5">
      <c r="A130" s="347" t="s">
        <v>173</v>
      </c>
      <c r="B130" s="311"/>
      <c r="C130" s="311"/>
      <c r="D130" s="311" t="str">
        <f t="shared" si="1"/>
        <v/>
      </c>
      <c r="E130" s="344"/>
    </row>
    <row r="131" ht="14.25" spans="1:5">
      <c r="A131" s="347" t="s">
        <v>174</v>
      </c>
      <c r="B131" s="311"/>
      <c r="C131" s="311"/>
      <c r="D131" s="311" t="str">
        <f t="shared" si="1"/>
        <v/>
      </c>
      <c r="E131" s="344"/>
    </row>
    <row r="132" ht="14.25" spans="1:5">
      <c r="A132" s="346" t="s">
        <v>175</v>
      </c>
      <c r="B132" s="311"/>
      <c r="C132" s="311"/>
      <c r="D132" s="311" t="str">
        <f t="shared" si="1"/>
        <v/>
      </c>
      <c r="E132" s="344"/>
    </row>
    <row r="133" ht="14.25" spans="1:5">
      <c r="A133" s="346" t="s">
        <v>176</v>
      </c>
      <c r="B133" s="311">
        <v>25</v>
      </c>
      <c r="C133" s="311"/>
      <c r="D133" s="311">
        <f t="shared" ref="D133:D196" si="2">IF(B133=0,"",ROUND(C133/B133*100,1))</f>
        <v>0</v>
      </c>
      <c r="E133" s="344"/>
    </row>
    <row r="134" ht="14.25" spans="1:5">
      <c r="A134" s="346" t="s">
        <v>105</v>
      </c>
      <c r="B134" s="311"/>
      <c r="C134" s="311"/>
      <c r="D134" s="311" t="str">
        <f t="shared" si="2"/>
        <v/>
      </c>
      <c r="E134" s="344"/>
    </row>
    <row r="135" ht="14.25" spans="1:5">
      <c r="A135" s="347" t="s">
        <v>177</v>
      </c>
      <c r="B135" s="311"/>
      <c r="C135" s="311"/>
      <c r="D135" s="311" t="str">
        <f t="shared" si="2"/>
        <v/>
      </c>
      <c r="E135" s="344"/>
    </row>
    <row r="136" ht="14.25" spans="1:5">
      <c r="A136" s="347" t="s">
        <v>178</v>
      </c>
      <c r="B136" s="311">
        <f>SUM(B137:B148)</f>
        <v>0</v>
      </c>
      <c r="C136" s="311">
        <f>SUM(C137:C148)</f>
        <v>0</v>
      </c>
      <c r="D136" s="311" t="str">
        <f t="shared" si="2"/>
        <v/>
      </c>
      <c r="E136" s="344"/>
    </row>
    <row r="137" ht="14.25" spans="1:5">
      <c r="A137" s="347" t="s">
        <v>96</v>
      </c>
      <c r="B137" s="311"/>
      <c r="C137" s="311"/>
      <c r="D137" s="311" t="str">
        <f t="shared" si="2"/>
        <v/>
      </c>
      <c r="E137" s="344"/>
    </row>
    <row r="138" ht="14.25" spans="1:5">
      <c r="A138" s="344" t="s">
        <v>97</v>
      </c>
      <c r="B138" s="311"/>
      <c r="C138" s="311"/>
      <c r="D138" s="311" t="str">
        <f t="shared" si="2"/>
        <v/>
      </c>
      <c r="E138" s="344"/>
    </row>
    <row r="139" ht="14.25" spans="1:5">
      <c r="A139" s="346" t="s">
        <v>98</v>
      </c>
      <c r="B139" s="311"/>
      <c r="C139" s="311"/>
      <c r="D139" s="311" t="str">
        <f t="shared" si="2"/>
        <v/>
      </c>
      <c r="E139" s="344"/>
    </row>
    <row r="140" ht="14.25" spans="1:5">
      <c r="A140" s="346" t="s">
        <v>179</v>
      </c>
      <c r="B140" s="311"/>
      <c r="C140" s="311"/>
      <c r="D140" s="311" t="str">
        <f t="shared" si="2"/>
        <v/>
      </c>
      <c r="E140" s="344"/>
    </row>
    <row r="141" ht="14.25" spans="1:5">
      <c r="A141" s="346" t="s">
        <v>180</v>
      </c>
      <c r="B141" s="311"/>
      <c r="C141" s="311"/>
      <c r="D141" s="311" t="str">
        <f t="shared" si="2"/>
        <v/>
      </c>
      <c r="E141" s="344"/>
    </row>
    <row r="142" ht="14.25" spans="1:5">
      <c r="A142" s="349" t="s">
        <v>181</v>
      </c>
      <c r="B142" s="311"/>
      <c r="C142" s="311"/>
      <c r="D142" s="311" t="str">
        <f t="shared" si="2"/>
        <v/>
      </c>
      <c r="E142" s="344"/>
    </row>
    <row r="143" ht="14.25" spans="1:5">
      <c r="A143" s="347" t="s">
        <v>182</v>
      </c>
      <c r="B143" s="311"/>
      <c r="C143" s="311"/>
      <c r="D143" s="311" t="str">
        <f t="shared" si="2"/>
        <v/>
      </c>
      <c r="E143" s="344"/>
    </row>
    <row r="144" ht="14.25" spans="1:5">
      <c r="A144" s="346" t="s">
        <v>183</v>
      </c>
      <c r="B144" s="311"/>
      <c r="C144" s="311"/>
      <c r="D144" s="311" t="str">
        <f t="shared" si="2"/>
        <v/>
      </c>
      <c r="E144" s="344"/>
    </row>
    <row r="145" ht="14.25" spans="1:5">
      <c r="A145" s="346" t="s">
        <v>184</v>
      </c>
      <c r="B145" s="311"/>
      <c r="C145" s="311"/>
      <c r="D145" s="311" t="str">
        <f t="shared" si="2"/>
        <v/>
      </c>
      <c r="E145" s="344"/>
    </row>
    <row r="146" ht="14.25" spans="1:5">
      <c r="A146" s="346" t="s">
        <v>185</v>
      </c>
      <c r="B146" s="311"/>
      <c r="C146" s="311"/>
      <c r="D146" s="311" t="str">
        <f t="shared" si="2"/>
        <v/>
      </c>
      <c r="E146" s="344"/>
    </row>
    <row r="147" ht="14.25" spans="1:5">
      <c r="A147" s="346" t="s">
        <v>105</v>
      </c>
      <c r="B147" s="311"/>
      <c r="C147" s="311"/>
      <c r="D147" s="311" t="str">
        <f t="shared" si="2"/>
        <v/>
      </c>
      <c r="E147" s="344"/>
    </row>
    <row r="148" ht="14.25" spans="1:5">
      <c r="A148" s="346" t="s">
        <v>186</v>
      </c>
      <c r="B148" s="311"/>
      <c r="C148" s="311"/>
      <c r="D148" s="311" t="str">
        <f t="shared" si="2"/>
        <v/>
      </c>
      <c r="E148" s="344"/>
    </row>
    <row r="149" ht="14.25" spans="1:5">
      <c r="A149" s="346" t="s">
        <v>187</v>
      </c>
      <c r="B149" s="311">
        <f>SUM(B150:B155)</f>
        <v>0</v>
      </c>
      <c r="C149" s="311">
        <f>SUM(C150:C155)</f>
        <v>0</v>
      </c>
      <c r="D149" s="311" t="str">
        <f t="shared" si="2"/>
        <v/>
      </c>
      <c r="E149" s="344"/>
    </row>
    <row r="150" ht="14.25" spans="1:5">
      <c r="A150" s="346" t="s">
        <v>96</v>
      </c>
      <c r="B150" s="311"/>
      <c r="C150" s="311"/>
      <c r="D150" s="311" t="str">
        <f t="shared" si="2"/>
        <v/>
      </c>
      <c r="E150" s="344"/>
    </row>
    <row r="151" ht="14.25" spans="1:5">
      <c r="A151" s="346" t="s">
        <v>97</v>
      </c>
      <c r="B151" s="311"/>
      <c r="C151" s="311"/>
      <c r="D151" s="311" t="str">
        <f t="shared" si="2"/>
        <v/>
      </c>
      <c r="E151" s="344"/>
    </row>
    <row r="152" ht="14.25" spans="1:5">
      <c r="A152" s="347" t="s">
        <v>98</v>
      </c>
      <c r="B152" s="311"/>
      <c r="C152" s="311"/>
      <c r="D152" s="311" t="str">
        <f t="shared" si="2"/>
        <v/>
      </c>
      <c r="E152" s="344"/>
    </row>
    <row r="153" ht="14.25" spans="1:5">
      <c r="A153" s="347" t="s">
        <v>188</v>
      </c>
      <c r="B153" s="311"/>
      <c r="C153" s="311"/>
      <c r="D153" s="311" t="str">
        <f t="shared" si="2"/>
        <v/>
      </c>
      <c r="E153" s="344"/>
    </row>
    <row r="154" ht="14.25" spans="1:5">
      <c r="A154" s="347" t="s">
        <v>105</v>
      </c>
      <c r="B154" s="311"/>
      <c r="C154" s="311"/>
      <c r="D154" s="311" t="str">
        <f t="shared" si="2"/>
        <v/>
      </c>
      <c r="E154" s="344"/>
    </row>
    <row r="155" ht="14.25" spans="1:5">
      <c r="A155" s="344" t="s">
        <v>189</v>
      </c>
      <c r="B155" s="311"/>
      <c r="C155" s="311"/>
      <c r="D155" s="311" t="str">
        <f t="shared" si="2"/>
        <v/>
      </c>
      <c r="E155" s="344"/>
    </row>
    <row r="156" ht="14.25" spans="1:5">
      <c r="A156" s="346" t="s">
        <v>190</v>
      </c>
      <c r="B156" s="311">
        <f>SUM(B157:B163)</f>
        <v>0</v>
      </c>
      <c r="C156" s="311">
        <f>SUM(C157:C163)</f>
        <v>0</v>
      </c>
      <c r="D156" s="311" t="str">
        <f t="shared" si="2"/>
        <v/>
      </c>
      <c r="E156" s="344"/>
    </row>
    <row r="157" ht="14.25" spans="1:5">
      <c r="A157" s="346" t="s">
        <v>96</v>
      </c>
      <c r="B157" s="311"/>
      <c r="C157" s="311"/>
      <c r="D157" s="311" t="str">
        <f t="shared" si="2"/>
        <v/>
      </c>
      <c r="E157" s="344"/>
    </row>
    <row r="158" ht="14.25" spans="1:5">
      <c r="A158" s="347" t="s">
        <v>97</v>
      </c>
      <c r="B158" s="311"/>
      <c r="C158" s="311"/>
      <c r="D158" s="311" t="str">
        <f t="shared" si="2"/>
        <v/>
      </c>
      <c r="E158" s="344"/>
    </row>
    <row r="159" ht="14.25" spans="1:5">
      <c r="A159" s="347" t="s">
        <v>98</v>
      </c>
      <c r="B159" s="311"/>
      <c r="C159" s="311"/>
      <c r="D159" s="311" t="str">
        <f t="shared" si="2"/>
        <v/>
      </c>
      <c r="E159" s="344"/>
    </row>
    <row r="160" ht="14.25" spans="1:5">
      <c r="A160" s="347" t="s">
        <v>191</v>
      </c>
      <c r="B160" s="311"/>
      <c r="C160" s="311"/>
      <c r="D160" s="311" t="str">
        <f t="shared" si="2"/>
        <v/>
      </c>
      <c r="E160" s="344"/>
    </row>
    <row r="161" ht="14.25" spans="1:5">
      <c r="A161" s="344" t="s">
        <v>192</v>
      </c>
      <c r="B161" s="311"/>
      <c r="C161" s="311"/>
      <c r="D161" s="311" t="str">
        <f t="shared" si="2"/>
        <v/>
      </c>
      <c r="E161" s="344"/>
    </row>
    <row r="162" ht="14.25" spans="1:5">
      <c r="A162" s="346" t="s">
        <v>105</v>
      </c>
      <c r="B162" s="311"/>
      <c r="C162" s="311"/>
      <c r="D162" s="311" t="str">
        <f t="shared" si="2"/>
        <v/>
      </c>
      <c r="E162" s="344"/>
    </row>
    <row r="163" ht="14.25" spans="1:5">
      <c r="A163" s="346" t="s">
        <v>193</v>
      </c>
      <c r="B163" s="311"/>
      <c r="C163" s="311"/>
      <c r="D163" s="311" t="str">
        <f t="shared" si="2"/>
        <v/>
      </c>
      <c r="E163" s="344"/>
    </row>
    <row r="164" ht="14.25" spans="1:5">
      <c r="A164" s="347" t="s">
        <v>194</v>
      </c>
      <c r="B164" s="311">
        <f>SUM(B165:B169)</f>
        <v>1</v>
      </c>
      <c r="C164" s="311">
        <f>SUM(C165:C169)</f>
        <v>0</v>
      </c>
      <c r="D164" s="311">
        <f t="shared" si="2"/>
        <v>0</v>
      </c>
      <c r="E164" s="344"/>
    </row>
    <row r="165" ht="14.25" spans="1:5">
      <c r="A165" s="347" t="s">
        <v>96</v>
      </c>
      <c r="B165" s="311"/>
      <c r="C165" s="311"/>
      <c r="D165" s="311" t="str">
        <f t="shared" si="2"/>
        <v/>
      </c>
      <c r="E165" s="344"/>
    </row>
    <row r="166" ht="14.25" spans="1:5">
      <c r="A166" s="347" t="s">
        <v>97</v>
      </c>
      <c r="B166" s="311"/>
      <c r="C166" s="311"/>
      <c r="D166" s="311" t="str">
        <f t="shared" si="2"/>
        <v/>
      </c>
      <c r="E166" s="344"/>
    </row>
    <row r="167" ht="14.25" spans="1:5">
      <c r="A167" s="346" t="s">
        <v>98</v>
      </c>
      <c r="B167" s="311"/>
      <c r="C167" s="311"/>
      <c r="D167" s="311" t="str">
        <f t="shared" si="2"/>
        <v/>
      </c>
      <c r="E167" s="344"/>
    </row>
    <row r="168" ht="14.25" spans="1:5">
      <c r="A168" s="348" t="s">
        <v>195</v>
      </c>
      <c r="B168" s="311"/>
      <c r="C168" s="311"/>
      <c r="D168" s="311" t="str">
        <f t="shared" si="2"/>
        <v/>
      </c>
      <c r="E168" s="344"/>
    </row>
    <row r="169" ht="14.25" spans="1:5">
      <c r="A169" s="346" t="s">
        <v>196</v>
      </c>
      <c r="B169" s="311">
        <v>1</v>
      </c>
      <c r="C169" s="311"/>
      <c r="D169" s="311">
        <f t="shared" si="2"/>
        <v>0</v>
      </c>
      <c r="E169" s="344"/>
    </row>
    <row r="170" ht="14.25" spans="1:5">
      <c r="A170" s="347" t="s">
        <v>197</v>
      </c>
      <c r="B170" s="311">
        <f>SUM(B171:B176)</f>
        <v>131</v>
      </c>
      <c r="C170" s="311">
        <f>SUM(C171:C176)</f>
        <v>2</v>
      </c>
      <c r="D170" s="311">
        <f t="shared" si="2"/>
        <v>1.5</v>
      </c>
      <c r="E170" s="344"/>
    </row>
    <row r="171" ht="14.25" spans="1:5">
      <c r="A171" s="347" t="s">
        <v>96</v>
      </c>
      <c r="B171" s="311">
        <v>131</v>
      </c>
      <c r="C171" s="311">
        <v>2</v>
      </c>
      <c r="D171" s="311">
        <f t="shared" si="2"/>
        <v>1.5</v>
      </c>
      <c r="E171" s="344"/>
    </row>
    <row r="172" ht="14.25" spans="1:5">
      <c r="A172" s="347" t="s">
        <v>97</v>
      </c>
      <c r="B172" s="311"/>
      <c r="C172" s="311"/>
      <c r="D172" s="311" t="str">
        <f t="shared" si="2"/>
        <v/>
      </c>
      <c r="E172" s="344"/>
    </row>
    <row r="173" ht="14.25" spans="1:5">
      <c r="A173" s="344" t="s">
        <v>98</v>
      </c>
      <c r="B173" s="311"/>
      <c r="C173" s="311"/>
      <c r="D173" s="311" t="str">
        <f t="shared" si="2"/>
        <v/>
      </c>
      <c r="E173" s="344"/>
    </row>
    <row r="174" ht="14.25" spans="1:5">
      <c r="A174" s="346" t="s">
        <v>110</v>
      </c>
      <c r="B174" s="351"/>
      <c r="C174" s="351"/>
      <c r="D174" s="311" t="str">
        <f t="shared" si="2"/>
        <v/>
      </c>
      <c r="E174" s="344"/>
    </row>
    <row r="175" ht="14.25" spans="1:5">
      <c r="A175" s="346" t="s">
        <v>105</v>
      </c>
      <c r="B175" s="311"/>
      <c r="C175" s="311"/>
      <c r="D175" s="311" t="str">
        <f t="shared" si="2"/>
        <v/>
      </c>
      <c r="E175" s="344"/>
    </row>
    <row r="176" ht="14.25" spans="1:5">
      <c r="A176" s="346" t="s">
        <v>198</v>
      </c>
      <c r="B176" s="311"/>
      <c r="C176" s="311"/>
      <c r="D176" s="311" t="str">
        <f t="shared" si="2"/>
        <v/>
      </c>
      <c r="E176" s="344"/>
    </row>
    <row r="177" ht="14.25" spans="1:5">
      <c r="A177" s="347" t="s">
        <v>199</v>
      </c>
      <c r="B177" s="311">
        <f>SUM(B178:B183)</f>
        <v>28</v>
      </c>
      <c r="C177" s="311">
        <f>SUM(C178:C183)</f>
        <v>46</v>
      </c>
      <c r="D177" s="311">
        <f t="shared" si="2"/>
        <v>164.3</v>
      </c>
      <c r="E177" s="344"/>
    </row>
    <row r="178" ht="14.25" spans="1:5">
      <c r="A178" s="347" t="s">
        <v>96</v>
      </c>
      <c r="B178" s="311">
        <v>8</v>
      </c>
      <c r="C178" s="311">
        <v>6</v>
      </c>
      <c r="D178" s="311">
        <f t="shared" si="2"/>
        <v>75</v>
      </c>
      <c r="E178" s="344"/>
    </row>
    <row r="179" ht="14.25" spans="1:5">
      <c r="A179" s="347" t="s">
        <v>97</v>
      </c>
      <c r="B179" s="311"/>
      <c r="C179" s="311"/>
      <c r="D179" s="311" t="str">
        <f t="shared" si="2"/>
        <v/>
      </c>
      <c r="E179" s="344"/>
    </row>
    <row r="180" ht="14.25" spans="1:5">
      <c r="A180" s="346" t="s">
        <v>98</v>
      </c>
      <c r="B180" s="311"/>
      <c r="C180" s="311"/>
      <c r="D180" s="311" t="str">
        <f t="shared" si="2"/>
        <v/>
      </c>
      <c r="E180" s="344"/>
    </row>
    <row r="181" ht="14.25" spans="1:5">
      <c r="A181" s="346" t="s">
        <v>200</v>
      </c>
      <c r="B181" s="311">
        <v>20</v>
      </c>
      <c r="C181" s="311">
        <v>40</v>
      </c>
      <c r="D181" s="311">
        <f t="shared" si="2"/>
        <v>200</v>
      </c>
      <c r="E181" s="344"/>
    </row>
    <row r="182" ht="14.25" spans="1:5">
      <c r="A182" s="347" t="s">
        <v>105</v>
      </c>
      <c r="B182" s="311"/>
      <c r="C182" s="311"/>
      <c r="D182" s="311" t="str">
        <f t="shared" si="2"/>
        <v/>
      </c>
      <c r="E182" s="344"/>
    </row>
    <row r="183" ht="14.25" spans="1:5">
      <c r="A183" s="347" t="s">
        <v>201</v>
      </c>
      <c r="B183" s="311"/>
      <c r="C183" s="311"/>
      <c r="D183" s="311" t="str">
        <f t="shared" si="2"/>
        <v/>
      </c>
      <c r="E183" s="344"/>
    </row>
    <row r="184" ht="14.25" spans="1:5">
      <c r="A184" s="347" t="s">
        <v>202</v>
      </c>
      <c r="B184" s="311">
        <f>SUM(B185:B190)</f>
        <v>747</v>
      </c>
      <c r="C184" s="311">
        <f>SUM(C185:C190)</f>
        <v>894</v>
      </c>
      <c r="D184" s="311">
        <f t="shared" si="2"/>
        <v>119.7</v>
      </c>
      <c r="E184" s="344"/>
    </row>
    <row r="185" ht="14.25" spans="1:5">
      <c r="A185" s="347" t="s">
        <v>96</v>
      </c>
      <c r="B185" s="311">
        <v>728</v>
      </c>
      <c r="C185" s="311">
        <v>744</v>
      </c>
      <c r="D185" s="311">
        <f t="shared" si="2"/>
        <v>102.2</v>
      </c>
      <c r="E185" s="344"/>
    </row>
    <row r="186" ht="14.25" spans="1:5">
      <c r="A186" s="346" t="s">
        <v>97</v>
      </c>
      <c r="B186" s="311"/>
      <c r="C186" s="311"/>
      <c r="D186" s="311" t="str">
        <f t="shared" si="2"/>
        <v/>
      </c>
      <c r="E186" s="344"/>
    </row>
    <row r="187" ht="14.25" spans="1:5">
      <c r="A187" s="346" t="s">
        <v>98</v>
      </c>
      <c r="B187" s="311"/>
      <c r="C187" s="311"/>
      <c r="D187" s="311" t="str">
        <f t="shared" si="2"/>
        <v/>
      </c>
      <c r="E187" s="344"/>
    </row>
    <row r="188" ht="14.25" spans="1:5">
      <c r="A188" s="346" t="s">
        <v>203</v>
      </c>
      <c r="B188" s="311"/>
      <c r="C188" s="311"/>
      <c r="D188" s="311" t="str">
        <f t="shared" si="2"/>
        <v/>
      </c>
      <c r="E188" s="344"/>
    </row>
    <row r="189" ht="14.25" spans="1:5">
      <c r="A189" s="347" t="s">
        <v>105</v>
      </c>
      <c r="B189" s="311"/>
      <c r="C189" s="311"/>
      <c r="D189" s="311" t="str">
        <f t="shared" si="2"/>
        <v/>
      </c>
      <c r="E189" s="344"/>
    </row>
    <row r="190" ht="14.25" spans="1:5">
      <c r="A190" s="347" t="s">
        <v>204</v>
      </c>
      <c r="B190" s="311">
        <v>19</v>
      </c>
      <c r="C190" s="311">
        <v>150</v>
      </c>
      <c r="D190" s="311">
        <f t="shared" si="2"/>
        <v>789.5</v>
      </c>
      <c r="E190" s="344"/>
    </row>
    <row r="191" ht="14.25" spans="1:5">
      <c r="A191" s="347" t="s">
        <v>205</v>
      </c>
      <c r="B191" s="311">
        <f>SUM(B192:B197)</f>
        <v>75</v>
      </c>
      <c r="C191" s="311">
        <f>SUM(C192:C197)</f>
        <v>251</v>
      </c>
      <c r="D191" s="311">
        <f t="shared" si="2"/>
        <v>334.7</v>
      </c>
      <c r="E191" s="344"/>
    </row>
    <row r="192" ht="14.25" spans="1:5">
      <c r="A192" s="346" t="s">
        <v>96</v>
      </c>
      <c r="B192" s="311">
        <v>44</v>
      </c>
      <c r="C192" s="311">
        <v>211</v>
      </c>
      <c r="D192" s="311">
        <f t="shared" si="2"/>
        <v>479.5</v>
      </c>
      <c r="E192" s="344"/>
    </row>
    <row r="193" ht="14.25" spans="1:5">
      <c r="A193" s="346" t="s">
        <v>97</v>
      </c>
      <c r="B193" s="311"/>
      <c r="C193" s="311"/>
      <c r="D193" s="311" t="str">
        <f t="shared" si="2"/>
        <v/>
      </c>
      <c r="E193" s="344"/>
    </row>
    <row r="194" ht="14.25" spans="1:5">
      <c r="A194" s="346" t="s">
        <v>98</v>
      </c>
      <c r="B194" s="311"/>
      <c r="C194" s="311"/>
      <c r="D194" s="311" t="str">
        <f t="shared" si="2"/>
        <v/>
      </c>
      <c r="E194" s="344"/>
    </row>
    <row r="195" ht="14.25" spans="1:5">
      <c r="A195" s="346" t="s">
        <v>206</v>
      </c>
      <c r="B195" s="311"/>
      <c r="C195" s="311"/>
      <c r="D195" s="311" t="str">
        <f t="shared" si="2"/>
        <v/>
      </c>
      <c r="E195" s="344"/>
    </row>
    <row r="196" ht="14.25" spans="1:5">
      <c r="A196" s="346" t="s">
        <v>105</v>
      </c>
      <c r="B196" s="311"/>
      <c r="C196" s="311"/>
      <c r="D196" s="311" t="str">
        <f t="shared" si="2"/>
        <v/>
      </c>
      <c r="E196" s="344"/>
    </row>
    <row r="197" ht="14.25" spans="1:5">
      <c r="A197" s="347" t="s">
        <v>207</v>
      </c>
      <c r="B197" s="311">
        <v>31</v>
      </c>
      <c r="C197" s="311">
        <v>40</v>
      </c>
      <c r="D197" s="311">
        <f t="shared" ref="D197:D260" si="3">IF(B197=0,"",ROUND(C197/B197*100,1))</f>
        <v>129</v>
      </c>
      <c r="E197" s="344"/>
    </row>
    <row r="198" ht="14.25" spans="1:5">
      <c r="A198" s="347" t="s">
        <v>208</v>
      </c>
      <c r="B198" s="311">
        <f>SUM(B199:B204)</f>
        <v>33</v>
      </c>
      <c r="C198" s="311">
        <f>SUM(C199:C204)</f>
        <v>142</v>
      </c>
      <c r="D198" s="311">
        <f t="shared" si="3"/>
        <v>430.3</v>
      </c>
      <c r="E198" s="344"/>
    </row>
    <row r="199" ht="14.25" spans="1:5">
      <c r="A199" s="344" t="s">
        <v>96</v>
      </c>
      <c r="B199" s="311">
        <v>10</v>
      </c>
      <c r="C199" s="311">
        <v>99</v>
      </c>
      <c r="D199" s="311">
        <f t="shared" si="3"/>
        <v>990</v>
      </c>
      <c r="E199" s="344"/>
    </row>
    <row r="200" ht="14.25" spans="1:5">
      <c r="A200" s="346" t="s">
        <v>97</v>
      </c>
      <c r="B200" s="311"/>
      <c r="C200" s="311"/>
      <c r="D200" s="311" t="str">
        <f t="shared" si="3"/>
        <v/>
      </c>
      <c r="E200" s="344"/>
    </row>
    <row r="201" ht="14.25" spans="1:5">
      <c r="A201" s="346" t="s">
        <v>98</v>
      </c>
      <c r="B201" s="311"/>
      <c r="C201" s="311"/>
      <c r="D201" s="311" t="str">
        <f t="shared" si="3"/>
        <v/>
      </c>
      <c r="E201" s="344"/>
    </row>
    <row r="202" ht="14.25" spans="1:5">
      <c r="A202" s="346" t="s">
        <v>209</v>
      </c>
      <c r="B202" s="311"/>
      <c r="C202" s="311"/>
      <c r="D202" s="311" t="str">
        <f t="shared" si="3"/>
        <v/>
      </c>
      <c r="E202" s="344"/>
    </row>
    <row r="203" ht="14.25" spans="1:5">
      <c r="A203" s="346" t="s">
        <v>105</v>
      </c>
      <c r="B203" s="311"/>
      <c r="C203" s="311"/>
      <c r="D203" s="311" t="str">
        <f t="shared" si="3"/>
        <v/>
      </c>
      <c r="E203" s="344"/>
    </row>
    <row r="204" ht="14.25" spans="1:5">
      <c r="A204" s="347" t="s">
        <v>210</v>
      </c>
      <c r="B204" s="311">
        <v>23</v>
      </c>
      <c r="C204" s="311">
        <v>43</v>
      </c>
      <c r="D204" s="311">
        <f t="shared" si="3"/>
        <v>187</v>
      </c>
      <c r="E204" s="344"/>
    </row>
    <row r="205" ht="14.25" spans="1:5">
      <c r="A205" s="347" t="s">
        <v>211</v>
      </c>
      <c r="B205" s="311">
        <f>SUM(B206:B212)</f>
        <v>13</v>
      </c>
      <c r="C205" s="311">
        <f>SUM(C206:C212)</f>
        <v>118</v>
      </c>
      <c r="D205" s="311">
        <f t="shared" si="3"/>
        <v>907.7</v>
      </c>
      <c r="E205" s="344"/>
    </row>
    <row r="206" ht="14.25" spans="1:5">
      <c r="A206" s="347" t="s">
        <v>96</v>
      </c>
      <c r="B206" s="311">
        <v>13</v>
      </c>
      <c r="C206" s="311">
        <v>93</v>
      </c>
      <c r="D206" s="311">
        <f t="shared" si="3"/>
        <v>715.4</v>
      </c>
      <c r="E206" s="344"/>
    </row>
    <row r="207" ht="14.25" spans="1:5">
      <c r="A207" s="346" t="s">
        <v>97</v>
      </c>
      <c r="B207" s="311"/>
      <c r="C207" s="311"/>
      <c r="D207" s="311" t="str">
        <f t="shared" si="3"/>
        <v/>
      </c>
      <c r="E207" s="344"/>
    </row>
    <row r="208" ht="14.25" spans="1:5">
      <c r="A208" s="346" t="s">
        <v>98</v>
      </c>
      <c r="B208" s="311"/>
      <c r="C208" s="311"/>
      <c r="D208" s="311" t="str">
        <f t="shared" si="3"/>
        <v/>
      </c>
      <c r="E208" s="344"/>
    </row>
    <row r="209" ht="14.25" spans="1:5">
      <c r="A209" s="346" t="s">
        <v>212</v>
      </c>
      <c r="B209" s="311"/>
      <c r="C209" s="311">
        <v>17</v>
      </c>
      <c r="D209" s="311" t="str">
        <f t="shared" si="3"/>
        <v/>
      </c>
      <c r="E209" s="344"/>
    </row>
    <row r="210" ht="14.25" spans="1:5">
      <c r="A210" s="346" t="s">
        <v>213</v>
      </c>
      <c r="B210" s="311"/>
      <c r="C210" s="311">
        <v>3</v>
      </c>
      <c r="D210" s="311" t="str">
        <f t="shared" si="3"/>
        <v/>
      </c>
      <c r="E210" s="344"/>
    </row>
    <row r="211" ht="14.25" spans="1:5">
      <c r="A211" s="346" t="s">
        <v>105</v>
      </c>
      <c r="B211" s="351"/>
      <c r="C211" s="351"/>
      <c r="D211" s="311" t="str">
        <f t="shared" si="3"/>
        <v/>
      </c>
      <c r="E211" s="352"/>
    </row>
    <row r="212" ht="14.25" spans="1:5">
      <c r="A212" s="347" t="s">
        <v>214</v>
      </c>
      <c r="B212" s="351"/>
      <c r="C212" s="351">
        <v>5</v>
      </c>
      <c r="D212" s="311" t="str">
        <f t="shared" si="3"/>
        <v/>
      </c>
      <c r="E212" s="352"/>
    </row>
    <row r="213" ht="14.25" spans="1:5">
      <c r="A213" s="347" t="s">
        <v>215</v>
      </c>
      <c r="B213" s="351">
        <f>SUM(B214:B218)</f>
        <v>0</v>
      </c>
      <c r="C213" s="351">
        <f>SUM(C214:C218)</f>
        <v>0</v>
      </c>
      <c r="D213" s="311" t="str">
        <f t="shared" si="3"/>
        <v/>
      </c>
      <c r="E213" s="352"/>
    </row>
    <row r="214" ht="14.25" spans="1:5">
      <c r="A214" s="347" t="s">
        <v>96</v>
      </c>
      <c r="B214" s="311"/>
      <c r="C214" s="311"/>
      <c r="D214" s="311" t="str">
        <f t="shared" si="3"/>
        <v/>
      </c>
      <c r="E214" s="344"/>
    </row>
    <row r="215" ht="14.25" spans="1:5">
      <c r="A215" s="344" t="s">
        <v>97</v>
      </c>
      <c r="B215" s="311"/>
      <c r="C215" s="311"/>
      <c r="D215" s="311" t="str">
        <f t="shared" si="3"/>
        <v/>
      </c>
      <c r="E215" s="344"/>
    </row>
    <row r="216" ht="14.25" spans="1:5">
      <c r="A216" s="346" t="s">
        <v>98</v>
      </c>
      <c r="B216" s="353"/>
      <c r="C216" s="353"/>
      <c r="D216" s="311" t="str">
        <f t="shared" si="3"/>
        <v/>
      </c>
      <c r="E216" s="344"/>
    </row>
    <row r="217" ht="14.25" spans="1:5">
      <c r="A217" s="346" t="s">
        <v>105</v>
      </c>
      <c r="B217" s="353"/>
      <c r="C217" s="353"/>
      <c r="D217" s="311" t="str">
        <f t="shared" si="3"/>
        <v/>
      </c>
      <c r="E217" s="344"/>
    </row>
    <row r="218" ht="14.25" spans="1:5">
      <c r="A218" s="346" t="s">
        <v>216</v>
      </c>
      <c r="B218" s="353"/>
      <c r="C218" s="353"/>
      <c r="D218" s="311" t="str">
        <f t="shared" si="3"/>
        <v/>
      </c>
      <c r="E218" s="344"/>
    </row>
    <row r="219" ht="14.25" spans="1:5">
      <c r="A219" s="347" t="s">
        <v>217</v>
      </c>
      <c r="B219" s="353">
        <f>SUM(B220:B224)</f>
        <v>330</v>
      </c>
      <c r="C219" s="353">
        <f>SUM(C220:C224)</f>
        <v>751</v>
      </c>
      <c r="D219" s="311">
        <f t="shared" si="3"/>
        <v>227.6</v>
      </c>
      <c r="E219" s="344"/>
    </row>
    <row r="220" ht="14.25" spans="1:5">
      <c r="A220" s="347" t="s">
        <v>96</v>
      </c>
      <c r="B220" s="354">
        <v>36</v>
      </c>
      <c r="C220" s="354">
        <v>44</v>
      </c>
      <c r="D220" s="311">
        <f t="shared" si="3"/>
        <v>122.2</v>
      </c>
      <c r="E220" s="344"/>
    </row>
    <row r="221" ht="14.25" spans="1:5">
      <c r="A221" s="347" t="s">
        <v>97</v>
      </c>
      <c r="B221" s="354"/>
      <c r="C221" s="354"/>
      <c r="D221" s="311" t="str">
        <f t="shared" si="3"/>
        <v/>
      </c>
      <c r="E221" s="344"/>
    </row>
    <row r="222" ht="14.25" spans="1:5">
      <c r="A222" s="346" t="s">
        <v>98</v>
      </c>
      <c r="B222" s="354"/>
      <c r="C222" s="354"/>
      <c r="D222" s="311" t="str">
        <f t="shared" si="3"/>
        <v/>
      </c>
      <c r="E222" s="344"/>
    </row>
    <row r="223" ht="14.25" spans="1:5">
      <c r="A223" s="346" t="s">
        <v>105</v>
      </c>
      <c r="B223" s="354"/>
      <c r="C223" s="354"/>
      <c r="D223" s="311" t="str">
        <f t="shared" si="3"/>
        <v/>
      </c>
      <c r="E223" s="344"/>
    </row>
    <row r="224" ht="14.25" spans="1:5">
      <c r="A224" s="346" t="s">
        <v>218</v>
      </c>
      <c r="B224" s="354">
        <v>294</v>
      </c>
      <c r="C224" s="354">
        <v>707</v>
      </c>
      <c r="D224" s="311">
        <f t="shared" si="3"/>
        <v>240.5</v>
      </c>
      <c r="E224" s="344"/>
    </row>
    <row r="225" ht="14.25" spans="1:5">
      <c r="A225" s="346" t="s">
        <v>219</v>
      </c>
      <c r="B225" s="354">
        <f>SUM(B226:B231)</f>
        <v>0</v>
      </c>
      <c r="C225" s="354">
        <f>SUM(C226:C231)</f>
        <v>0</v>
      </c>
      <c r="D225" s="311" t="str">
        <f t="shared" si="3"/>
        <v/>
      </c>
      <c r="E225" s="344"/>
    </row>
    <row r="226" ht="14.25" spans="1:5">
      <c r="A226" s="346" t="s">
        <v>96</v>
      </c>
      <c r="B226" s="354"/>
      <c r="C226" s="354"/>
      <c r="D226" s="311" t="str">
        <f t="shared" si="3"/>
        <v/>
      </c>
      <c r="E226" s="344"/>
    </row>
    <row r="227" ht="14.25" spans="1:5">
      <c r="A227" s="346" t="s">
        <v>97</v>
      </c>
      <c r="B227" s="354"/>
      <c r="C227" s="354"/>
      <c r="D227" s="311" t="str">
        <f t="shared" si="3"/>
        <v/>
      </c>
      <c r="E227" s="344"/>
    </row>
    <row r="228" ht="14.25" spans="1:5">
      <c r="A228" s="346" t="s">
        <v>98</v>
      </c>
      <c r="B228" s="353"/>
      <c r="C228" s="353"/>
      <c r="D228" s="311" t="str">
        <f t="shared" si="3"/>
        <v/>
      </c>
      <c r="E228" s="344"/>
    </row>
    <row r="229" ht="14.25" spans="1:5">
      <c r="A229" s="346" t="s">
        <v>220</v>
      </c>
      <c r="B229" s="353"/>
      <c r="C229" s="353"/>
      <c r="D229" s="311" t="str">
        <f t="shared" si="3"/>
        <v/>
      </c>
      <c r="E229" s="344"/>
    </row>
    <row r="230" ht="14.25" spans="1:5">
      <c r="A230" s="346" t="s">
        <v>105</v>
      </c>
      <c r="B230" s="353"/>
      <c r="C230" s="353"/>
      <c r="D230" s="311" t="str">
        <f t="shared" si="3"/>
        <v/>
      </c>
      <c r="E230" s="344"/>
    </row>
    <row r="231" ht="14.25" spans="1:5">
      <c r="A231" s="346" t="s">
        <v>221</v>
      </c>
      <c r="B231" s="353"/>
      <c r="C231" s="353"/>
      <c r="D231" s="311" t="str">
        <f t="shared" si="3"/>
        <v/>
      </c>
      <c r="E231" s="344"/>
    </row>
    <row r="232" ht="14.25" spans="1:5">
      <c r="A232" s="346" t="s">
        <v>222</v>
      </c>
      <c r="B232" s="353">
        <f>SUM(B233:B246)</f>
        <v>942</v>
      </c>
      <c r="C232" s="353">
        <f>SUM(C233:C246)</f>
        <v>1063</v>
      </c>
      <c r="D232" s="311">
        <f t="shared" si="3"/>
        <v>112.8</v>
      </c>
      <c r="E232" s="344"/>
    </row>
    <row r="233" ht="14.25" spans="1:5">
      <c r="A233" s="346" t="s">
        <v>96</v>
      </c>
      <c r="B233" s="311">
        <v>829</v>
      </c>
      <c r="C233" s="311">
        <v>945</v>
      </c>
      <c r="D233" s="311">
        <f t="shared" si="3"/>
        <v>114</v>
      </c>
      <c r="E233" s="344"/>
    </row>
    <row r="234" ht="14.25" spans="1:5">
      <c r="A234" s="346" t="s">
        <v>97</v>
      </c>
      <c r="B234" s="311"/>
      <c r="C234" s="311"/>
      <c r="D234" s="311" t="str">
        <f t="shared" si="3"/>
        <v/>
      </c>
      <c r="E234" s="344"/>
    </row>
    <row r="235" ht="14.25" spans="1:5">
      <c r="A235" s="346" t="s">
        <v>98</v>
      </c>
      <c r="B235" s="311"/>
      <c r="C235" s="311"/>
      <c r="D235" s="311" t="str">
        <f t="shared" si="3"/>
        <v/>
      </c>
      <c r="E235" s="344"/>
    </row>
    <row r="236" ht="14.25" spans="1:5">
      <c r="A236" s="346" t="s">
        <v>223</v>
      </c>
      <c r="B236" s="311">
        <v>38</v>
      </c>
      <c r="C236" s="311"/>
      <c r="D236" s="311">
        <f t="shared" si="3"/>
        <v>0</v>
      </c>
      <c r="E236" s="344"/>
    </row>
    <row r="237" ht="14.25" spans="1:5">
      <c r="A237" s="346" t="s">
        <v>224</v>
      </c>
      <c r="B237" s="311">
        <v>2</v>
      </c>
      <c r="C237" s="311"/>
      <c r="D237" s="311">
        <f t="shared" si="3"/>
        <v>0</v>
      </c>
      <c r="E237" s="344"/>
    </row>
    <row r="238" ht="14.25" spans="1:5">
      <c r="A238" s="346" t="s">
        <v>138</v>
      </c>
      <c r="B238" s="311"/>
      <c r="C238" s="311"/>
      <c r="D238" s="311" t="str">
        <f t="shared" si="3"/>
        <v/>
      </c>
      <c r="E238" s="344"/>
    </row>
    <row r="239" ht="14.25" spans="1:5">
      <c r="A239" s="346" t="s">
        <v>225</v>
      </c>
      <c r="B239" s="311"/>
      <c r="C239" s="311"/>
      <c r="D239" s="311" t="str">
        <f t="shared" si="3"/>
        <v/>
      </c>
      <c r="E239" s="344"/>
    </row>
    <row r="240" ht="14.25" spans="1:5">
      <c r="A240" s="346" t="s">
        <v>226</v>
      </c>
      <c r="B240" s="311"/>
      <c r="C240" s="311">
        <v>30</v>
      </c>
      <c r="D240" s="311" t="str">
        <f t="shared" si="3"/>
        <v/>
      </c>
      <c r="E240" s="344"/>
    </row>
    <row r="241" ht="14.25" spans="1:5">
      <c r="A241" s="346" t="s">
        <v>227</v>
      </c>
      <c r="B241" s="311"/>
      <c r="C241" s="311"/>
      <c r="D241" s="311" t="str">
        <f t="shared" si="3"/>
        <v/>
      </c>
      <c r="E241" s="344"/>
    </row>
    <row r="242" ht="14.25" spans="1:5">
      <c r="A242" s="346" t="s">
        <v>228</v>
      </c>
      <c r="B242" s="311"/>
      <c r="C242" s="311"/>
      <c r="D242" s="311" t="str">
        <f t="shared" si="3"/>
        <v/>
      </c>
      <c r="E242" s="344"/>
    </row>
    <row r="243" ht="14.25" spans="1:5">
      <c r="A243" s="346" t="s">
        <v>229</v>
      </c>
      <c r="B243" s="311"/>
      <c r="C243" s="311">
        <v>35</v>
      </c>
      <c r="D243" s="311" t="str">
        <f t="shared" si="3"/>
        <v/>
      </c>
      <c r="E243" s="344"/>
    </row>
    <row r="244" ht="14.25" spans="1:5">
      <c r="A244" s="346" t="s">
        <v>230</v>
      </c>
      <c r="B244" s="311"/>
      <c r="C244" s="311">
        <v>53</v>
      </c>
      <c r="D244" s="311" t="str">
        <f t="shared" si="3"/>
        <v/>
      </c>
      <c r="E244" s="344"/>
    </row>
    <row r="245" ht="14.25" spans="1:5">
      <c r="A245" s="346" t="s">
        <v>105</v>
      </c>
      <c r="B245" s="311"/>
      <c r="C245" s="311"/>
      <c r="D245" s="311" t="str">
        <f t="shared" si="3"/>
        <v/>
      </c>
      <c r="E245" s="344"/>
    </row>
    <row r="246" ht="14.25" spans="1:5">
      <c r="A246" s="346" t="s">
        <v>231</v>
      </c>
      <c r="B246" s="311">
        <v>73</v>
      </c>
      <c r="C246" s="311"/>
      <c r="D246" s="311">
        <f t="shared" si="3"/>
        <v>0</v>
      </c>
      <c r="E246" s="344"/>
    </row>
    <row r="247" ht="14.25" spans="1:5">
      <c r="A247" s="346" t="s">
        <v>232</v>
      </c>
      <c r="B247" s="311">
        <f>SUM(B248:B249)</f>
        <v>521</v>
      </c>
      <c r="C247" s="311">
        <f>SUM(C248:C249)</f>
        <v>0</v>
      </c>
      <c r="D247" s="311">
        <f t="shared" si="3"/>
        <v>0</v>
      </c>
      <c r="E247" s="344"/>
    </row>
    <row r="248" ht="14.25" spans="1:5">
      <c r="A248" s="347" t="s">
        <v>233</v>
      </c>
      <c r="B248" s="311"/>
      <c r="C248" s="311"/>
      <c r="D248" s="311" t="str">
        <f t="shared" si="3"/>
        <v/>
      </c>
      <c r="E248" s="344"/>
    </row>
    <row r="249" ht="14.25" spans="1:5">
      <c r="A249" s="347" t="s">
        <v>234</v>
      </c>
      <c r="B249" s="311">
        <v>521</v>
      </c>
      <c r="C249" s="311"/>
      <c r="D249" s="311">
        <f t="shared" si="3"/>
        <v>0</v>
      </c>
      <c r="E249" s="344"/>
    </row>
    <row r="250" ht="14.25" spans="1:5">
      <c r="A250" s="344" t="s">
        <v>68</v>
      </c>
      <c r="B250" s="311">
        <f>SUM(B251:B252)</f>
        <v>0</v>
      </c>
      <c r="C250" s="311">
        <f>SUM(C251:C252)</f>
        <v>0</v>
      </c>
      <c r="D250" s="311" t="str">
        <f t="shared" si="3"/>
        <v/>
      </c>
      <c r="E250" s="344"/>
    </row>
    <row r="251" ht="14.25" spans="1:5">
      <c r="A251" s="346" t="s">
        <v>235</v>
      </c>
      <c r="B251" s="311"/>
      <c r="C251" s="311"/>
      <c r="D251" s="311" t="str">
        <f t="shared" si="3"/>
        <v/>
      </c>
      <c r="E251" s="344"/>
    </row>
    <row r="252" ht="14.25" spans="1:5">
      <c r="A252" s="346" t="s">
        <v>236</v>
      </c>
      <c r="B252" s="311"/>
      <c r="C252" s="311"/>
      <c r="D252" s="311" t="str">
        <f t="shared" si="3"/>
        <v/>
      </c>
      <c r="E252" s="344"/>
    </row>
    <row r="253" ht="14.25" spans="1:5">
      <c r="A253" s="344" t="s">
        <v>70</v>
      </c>
      <c r="B253" s="311">
        <f>SUM(B254,B264)</f>
        <v>86</v>
      </c>
      <c r="C253" s="311">
        <f>SUM(C254,C264)</f>
        <v>86</v>
      </c>
      <c r="D253" s="311">
        <f t="shared" si="3"/>
        <v>100</v>
      </c>
      <c r="E253" s="344"/>
    </row>
    <row r="254" ht="14.25" spans="1:5">
      <c r="A254" s="347" t="s">
        <v>237</v>
      </c>
      <c r="B254" s="311">
        <f>SUM(B255:B263)</f>
        <v>86</v>
      </c>
      <c r="C254" s="311">
        <f>SUM(C255:C263)</f>
        <v>66</v>
      </c>
      <c r="D254" s="311">
        <f t="shared" si="3"/>
        <v>76.7</v>
      </c>
      <c r="E254" s="344"/>
    </row>
    <row r="255" ht="14.25" spans="1:5">
      <c r="A255" s="347" t="s">
        <v>238</v>
      </c>
      <c r="B255" s="311"/>
      <c r="C255" s="311"/>
      <c r="D255" s="311" t="str">
        <f t="shared" si="3"/>
        <v/>
      </c>
      <c r="E255" s="344"/>
    </row>
    <row r="256" ht="14.25" spans="1:5">
      <c r="A256" s="346" t="s">
        <v>239</v>
      </c>
      <c r="B256" s="311"/>
      <c r="C256" s="311"/>
      <c r="D256" s="311" t="str">
        <f t="shared" si="3"/>
        <v/>
      </c>
      <c r="E256" s="344"/>
    </row>
    <row r="257" ht="14.25" spans="1:5">
      <c r="A257" s="346" t="s">
        <v>240</v>
      </c>
      <c r="B257" s="311"/>
      <c r="C257" s="311"/>
      <c r="D257" s="311" t="str">
        <f t="shared" si="3"/>
        <v/>
      </c>
      <c r="E257" s="344"/>
    </row>
    <row r="258" ht="14.25" spans="1:5">
      <c r="A258" s="346" t="s">
        <v>241</v>
      </c>
      <c r="B258" s="311"/>
      <c r="C258" s="311"/>
      <c r="D258" s="311" t="str">
        <f t="shared" si="3"/>
        <v/>
      </c>
      <c r="E258" s="344"/>
    </row>
    <row r="259" ht="14.25" spans="1:5">
      <c r="A259" s="347" t="s">
        <v>242</v>
      </c>
      <c r="B259" s="311"/>
      <c r="C259" s="311"/>
      <c r="D259" s="311" t="str">
        <f t="shared" si="3"/>
        <v/>
      </c>
      <c r="E259" s="344"/>
    </row>
    <row r="260" ht="14.25" spans="1:5">
      <c r="A260" s="347" t="s">
        <v>243</v>
      </c>
      <c r="B260" s="311"/>
      <c r="C260" s="311"/>
      <c r="D260" s="311" t="str">
        <f t="shared" si="3"/>
        <v/>
      </c>
      <c r="E260" s="344"/>
    </row>
    <row r="261" ht="14.25" spans="1:5">
      <c r="A261" s="347" t="s">
        <v>244</v>
      </c>
      <c r="B261" s="311">
        <v>21</v>
      </c>
      <c r="C261" s="311">
        <v>6</v>
      </c>
      <c r="D261" s="311">
        <f t="shared" ref="D261:D324" si="4">IF(B261=0,"",ROUND(C261/B261*100,1))</f>
        <v>28.6</v>
      </c>
      <c r="E261" s="344"/>
    </row>
    <row r="262" ht="14.25" spans="1:5">
      <c r="A262" s="347" t="s">
        <v>245</v>
      </c>
      <c r="B262" s="311"/>
      <c r="C262" s="311"/>
      <c r="D262" s="311" t="str">
        <f t="shared" si="4"/>
        <v/>
      </c>
      <c r="E262" s="344"/>
    </row>
    <row r="263" ht="14.25" spans="1:5">
      <c r="A263" s="347" t="s">
        <v>246</v>
      </c>
      <c r="B263" s="311">
        <v>65</v>
      </c>
      <c r="C263" s="311">
        <v>60</v>
      </c>
      <c r="D263" s="311">
        <f t="shared" si="4"/>
        <v>92.3</v>
      </c>
      <c r="E263" s="344"/>
    </row>
    <row r="264" ht="14.25" spans="1:5">
      <c r="A264" s="347" t="s">
        <v>247</v>
      </c>
      <c r="B264" s="311"/>
      <c r="C264" s="311">
        <v>20</v>
      </c>
      <c r="D264" s="311" t="str">
        <f t="shared" si="4"/>
        <v/>
      </c>
      <c r="E264" s="344"/>
    </row>
    <row r="265" ht="14.25" spans="1:5">
      <c r="A265" s="344" t="s">
        <v>71</v>
      </c>
      <c r="B265" s="311">
        <f>SUM(B266,B269,B280,B287,B295,B304,B320,B330,B340,B348,B354)</f>
        <v>2774</v>
      </c>
      <c r="C265" s="311">
        <f>SUM(C266,C269,C280,C287,C295,C304,C320,C330,C340,C348,C354)</f>
        <v>2721</v>
      </c>
      <c r="D265" s="311">
        <f t="shared" si="4"/>
        <v>98.1</v>
      </c>
      <c r="E265" s="344"/>
    </row>
    <row r="266" ht="14.25" spans="1:5">
      <c r="A266" s="346" t="s">
        <v>248</v>
      </c>
      <c r="B266" s="311">
        <f>SUM(B267:B268)</f>
        <v>30</v>
      </c>
      <c r="C266" s="311">
        <f>SUM(C267:C268)</f>
        <v>0</v>
      </c>
      <c r="D266" s="311">
        <f t="shared" si="4"/>
        <v>0</v>
      </c>
      <c r="E266" s="344"/>
    </row>
    <row r="267" ht="14.25" spans="1:5">
      <c r="A267" s="346" t="s">
        <v>249</v>
      </c>
      <c r="B267" s="311">
        <v>30</v>
      </c>
      <c r="C267" s="311"/>
      <c r="D267" s="311">
        <f t="shared" si="4"/>
        <v>0</v>
      </c>
      <c r="E267" s="344"/>
    </row>
    <row r="268" ht="14.25" spans="1:5">
      <c r="A268" s="347" t="s">
        <v>250</v>
      </c>
      <c r="B268" s="311"/>
      <c r="C268" s="311"/>
      <c r="D268" s="311" t="str">
        <f t="shared" si="4"/>
        <v/>
      </c>
      <c r="E268" s="344"/>
    </row>
    <row r="269" ht="14.25" spans="1:5">
      <c r="A269" s="347" t="s">
        <v>251</v>
      </c>
      <c r="B269" s="311">
        <f>SUM(B270:B279)</f>
        <v>31</v>
      </c>
      <c r="C269" s="311">
        <f>SUM(C270:C279)</f>
        <v>1</v>
      </c>
      <c r="D269" s="311">
        <f t="shared" si="4"/>
        <v>3.2</v>
      </c>
      <c r="E269" s="344"/>
    </row>
    <row r="270" ht="14.25" spans="1:5">
      <c r="A270" s="347" t="s">
        <v>96</v>
      </c>
      <c r="B270" s="311"/>
      <c r="C270" s="311"/>
      <c r="D270" s="311" t="str">
        <f t="shared" si="4"/>
        <v/>
      </c>
      <c r="E270" s="344"/>
    </row>
    <row r="271" ht="14.25" spans="1:5">
      <c r="A271" s="347" t="s">
        <v>97</v>
      </c>
      <c r="B271" s="311"/>
      <c r="C271" s="311"/>
      <c r="D271" s="311" t="str">
        <f t="shared" si="4"/>
        <v/>
      </c>
      <c r="E271" s="344"/>
    </row>
    <row r="272" ht="14.25" spans="1:5">
      <c r="A272" s="347" t="s">
        <v>98</v>
      </c>
      <c r="B272" s="311"/>
      <c r="C272" s="311"/>
      <c r="D272" s="311" t="str">
        <f t="shared" si="4"/>
        <v/>
      </c>
      <c r="E272" s="344"/>
    </row>
    <row r="273" ht="14.25" spans="1:5">
      <c r="A273" s="347" t="s">
        <v>138</v>
      </c>
      <c r="B273" s="311"/>
      <c r="C273" s="311"/>
      <c r="D273" s="311" t="str">
        <f t="shared" si="4"/>
        <v/>
      </c>
      <c r="E273" s="344"/>
    </row>
    <row r="274" ht="14.25" spans="1:5">
      <c r="A274" s="347" t="s">
        <v>252</v>
      </c>
      <c r="B274" s="311"/>
      <c r="C274" s="311"/>
      <c r="D274" s="311" t="str">
        <f t="shared" si="4"/>
        <v/>
      </c>
      <c r="E274" s="344"/>
    </row>
    <row r="275" ht="14.25" spans="1:5">
      <c r="A275" s="347" t="s">
        <v>253</v>
      </c>
      <c r="B275" s="311"/>
      <c r="C275" s="311"/>
      <c r="D275" s="311" t="str">
        <f t="shared" si="4"/>
        <v/>
      </c>
      <c r="E275" s="344"/>
    </row>
    <row r="276" ht="14.25" spans="1:5">
      <c r="A276" s="347" t="s">
        <v>254</v>
      </c>
      <c r="B276" s="311"/>
      <c r="C276" s="311"/>
      <c r="D276" s="311" t="str">
        <f t="shared" si="4"/>
        <v/>
      </c>
      <c r="E276" s="344"/>
    </row>
    <row r="277" ht="14.25" spans="1:5">
      <c r="A277" s="347" t="s">
        <v>255</v>
      </c>
      <c r="B277" s="311"/>
      <c r="C277" s="311"/>
      <c r="D277" s="311" t="str">
        <f t="shared" si="4"/>
        <v/>
      </c>
      <c r="E277" s="344"/>
    </row>
    <row r="278" ht="14.25" spans="1:5">
      <c r="A278" s="347" t="s">
        <v>105</v>
      </c>
      <c r="B278" s="311"/>
      <c r="C278" s="311"/>
      <c r="D278" s="311" t="str">
        <f t="shared" si="4"/>
        <v/>
      </c>
      <c r="E278" s="344"/>
    </row>
    <row r="279" ht="14.25" spans="1:5">
      <c r="A279" s="347" t="s">
        <v>256</v>
      </c>
      <c r="B279" s="311">
        <v>31</v>
      </c>
      <c r="C279" s="311">
        <v>1</v>
      </c>
      <c r="D279" s="311">
        <f t="shared" si="4"/>
        <v>3.2</v>
      </c>
      <c r="E279" s="344"/>
    </row>
    <row r="280" ht="14.25" spans="1:5">
      <c r="A280" s="346" t="s">
        <v>257</v>
      </c>
      <c r="B280" s="311">
        <f>SUM(B281:B286)</f>
        <v>70</v>
      </c>
      <c r="C280" s="311">
        <f>SUM(C281:C286)</f>
        <v>0</v>
      </c>
      <c r="D280" s="311">
        <f t="shared" si="4"/>
        <v>0</v>
      </c>
      <c r="E280" s="344"/>
    </row>
    <row r="281" ht="14.25" spans="1:5">
      <c r="A281" s="346" t="s">
        <v>96</v>
      </c>
      <c r="B281" s="311">
        <v>70</v>
      </c>
      <c r="C281" s="311"/>
      <c r="D281" s="311">
        <f t="shared" si="4"/>
        <v>0</v>
      </c>
      <c r="E281" s="344"/>
    </row>
    <row r="282" ht="14.25" spans="1:5">
      <c r="A282" s="346" t="s">
        <v>97</v>
      </c>
      <c r="B282" s="311"/>
      <c r="C282" s="311"/>
      <c r="D282" s="311" t="str">
        <f t="shared" si="4"/>
        <v/>
      </c>
      <c r="E282" s="344"/>
    </row>
    <row r="283" ht="14.25" spans="1:5">
      <c r="A283" s="347" t="s">
        <v>98</v>
      </c>
      <c r="B283" s="311"/>
      <c r="C283" s="311"/>
      <c r="D283" s="311" t="str">
        <f t="shared" si="4"/>
        <v/>
      </c>
      <c r="E283" s="344"/>
    </row>
    <row r="284" ht="14.25" spans="1:5">
      <c r="A284" s="347" t="s">
        <v>258</v>
      </c>
      <c r="B284" s="311"/>
      <c r="C284" s="311"/>
      <c r="D284" s="311" t="str">
        <f t="shared" si="4"/>
        <v/>
      </c>
      <c r="E284" s="344"/>
    </row>
    <row r="285" ht="14.25" spans="1:5">
      <c r="A285" s="347" t="s">
        <v>105</v>
      </c>
      <c r="B285" s="311"/>
      <c r="C285" s="311"/>
      <c r="D285" s="311" t="str">
        <f t="shared" si="4"/>
        <v/>
      </c>
      <c r="E285" s="344"/>
    </row>
    <row r="286" ht="14.25" spans="1:5">
      <c r="A286" s="344" t="s">
        <v>259</v>
      </c>
      <c r="B286" s="311"/>
      <c r="C286" s="311"/>
      <c r="D286" s="311" t="str">
        <f t="shared" si="4"/>
        <v/>
      </c>
      <c r="E286" s="344"/>
    </row>
    <row r="287" ht="14.25" spans="1:5">
      <c r="A287" s="348" t="s">
        <v>260</v>
      </c>
      <c r="B287" s="311">
        <f>SUM(B288:B294)</f>
        <v>1057</v>
      </c>
      <c r="C287" s="311">
        <f>SUM(C288:C294)</f>
        <v>1057</v>
      </c>
      <c r="D287" s="311">
        <f t="shared" si="4"/>
        <v>100</v>
      </c>
      <c r="E287" s="344"/>
    </row>
    <row r="288" ht="14.25" spans="1:5">
      <c r="A288" s="346" t="s">
        <v>96</v>
      </c>
      <c r="B288" s="311">
        <v>834</v>
      </c>
      <c r="C288" s="311">
        <v>1057</v>
      </c>
      <c r="D288" s="311">
        <f t="shared" si="4"/>
        <v>126.7</v>
      </c>
      <c r="E288" s="344"/>
    </row>
    <row r="289" ht="14.25" spans="1:5">
      <c r="A289" s="346" t="s">
        <v>97</v>
      </c>
      <c r="B289" s="311"/>
      <c r="C289" s="311"/>
      <c r="D289" s="311" t="str">
        <f t="shared" si="4"/>
        <v/>
      </c>
      <c r="E289" s="344"/>
    </row>
    <row r="290" ht="14.25" spans="1:5">
      <c r="A290" s="347" t="s">
        <v>98</v>
      </c>
      <c r="B290" s="311"/>
      <c r="C290" s="311"/>
      <c r="D290" s="311" t="str">
        <f t="shared" si="4"/>
        <v/>
      </c>
      <c r="E290" s="344"/>
    </row>
    <row r="291" ht="14.25" spans="1:5">
      <c r="A291" s="347" t="s">
        <v>261</v>
      </c>
      <c r="B291" s="311"/>
      <c r="C291" s="311"/>
      <c r="D291" s="311" t="str">
        <f t="shared" si="4"/>
        <v/>
      </c>
      <c r="E291" s="344"/>
    </row>
    <row r="292" ht="14.25" spans="1:5">
      <c r="A292" s="347" t="s">
        <v>262</v>
      </c>
      <c r="B292" s="311"/>
      <c r="C292" s="311"/>
      <c r="D292" s="311" t="str">
        <f t="shared" si="4"/>
        <v/>
      </c>
      <c r="E292" s="344"/>
    </row>
    <row r="293" ht="14.25" spans="1:5">
      <c r="A293" s="347" t="s">
        <v>105</v>
      </c>
      <c r="B293" s="311"/>
      <c r="C293" s="311"/>
      <c r="D293" s="311" t="str">
        <f t="shared" si="4"/>
        <v/>
      </c>
      <c r="E293" s="344"/>
    </row>
    <row r="294" ht="14.25" spans="1:5">
      <c r="A294" s="347" t="s">
        <v>263</v>
      </c>
      <c r="B294" s="311">
        <v>223</v>
      </c>
      <c r="C294" s="311"/>
      <c r="D294" s="311">
        <f t="shared" si="4"/>
        <v>0</v>
      </c>
      <c r="E294" s="344"/>
    </row>
    <row r="295" ht="14.25" spans="1:5">
      <c r="A295" s="344" t="s">
        <v>264</v>
      </c>
      <c r="B295" s="311">
        <f>SUM(B296:B303)</f>
        <v>1332</v>
      </c>
      <c r="C295" s="311">
        <f>SUM(C296:C303)</f>
        <v>1345</v>
      </c>
      <c r="D295" s="311">
        <f t="shared" si="4"/>
        <v>101</v>
      </c>
      <c r="E295" s="344"/>
    </row>
    <row r="296" ht="14.25" spans="1:5">
      <c r="A296" s="346" t="s">
        <v>96</v>
      </c>
      <c r="B296" s="311">
        <v>683</v>
      </c>
      <c r="C296" s="311">
        <v>722</v>
      </c>
      <c r="D296" s="311">
        <f t="shared" si="4"/>
        <v>105.7</v>
      </c>
      <c r="E296" s="344"/>
    </row>
    <row r="297" ht="14.25" spans="1:5">
      <c r="A297" s="346" t="s">
        <v>97</v>
      </c>
      <c r="B297" s="311"/>
      <c r="C297" s="311"/>
      <c r="D297" s="311" t="str">
        <f t="shared" si="4"/>
        <v/>
      </c>
      <c r="E297" s="344"/>
    </row>
    <row r="298" ht="14.25" spans="1:5">
      <c r="A298" s="346" t="s">
        <v>98</v>
      </c>
      <c r="B298" s="311"/>
      <c r="C298" s="311"/>
      <c r="D298" s="311" t="str">
        <f t="shared" si="4"/>
        <v/>
      </c>
      <c r="E298" s="344"/>
    </row>
    <row r="299" ht="14.25" spans="1:5">
      <c r="A299" s="347" t="s">
        <v>265</v>
      </c>
      <c r="B299" s="311"/>
      <c r="C299" s="311"/>
      <c r="D299" s="311" t="str">
        <f t="shared" si="4"/>
        <v/>
      </c>
      <c r="E299" s="344"/>
    </row>
    <row r="300" ht="14.25" spans="1:5">
      <c r="A300" s="347" t="s">
        <v>266</v>
      </c>
      <c r="B300" s="311"/>
      <c r="C300" s="311"/>
      <c r="D300" s="311" t="str">
        <f t="shared" si="4"/>
        <v/>
      </c>
      <c r="E300" s="344"/>
    </row>
    <row r="301" ht="14.25" spans="1:5">
      <c r="A301" s="347" t="s">
        <v>267</v>
      </c>
      <c r="B301" s="311"/>
      <c r="C301" s="311"/>
      <c r="D301" s="311" t="str">
        <f t="shared" si="4"/>
        <v/>
      </c>
      <c r="E301" s="344"/>
    </row>
    <row r="302" ht="14.25" spans="1:5">
      <c r="A302" s="346" t="s">
        <v>105</v>
      </c>
      <c r="B302" s="311"/>
      <c r="C302" s="311"/>
      <c r="D302" s="311" t="str">
        <f t="shared" si="4"/>
        <v/>
      </c>
      <c r="E302" s="344"/>
    </row>
    <row r="303" ht="14.25" spans="1:5">
      <c r="A303" s="346" t="s">
        <v>268</v>
      </c>
      <c r="B303" s="311">
        <v>649</v>
      </c>
      <c r="C303" s="311">
        <v>623</v>
      </c>
      <c r="D303" s="311">
        <f t="shared" si="4"/>
        <v>96</v>
      </c>
      <c r="E303" s="344"/>
    </row>
    <row r="304" ht="14.25" spans="1:5">
      <c r="A304" s="346" t="s">
        <v>269</v>
      </c>
      <c r="B304" s="311">
        <f>SUM(B305:B319)</f>
        <v>254</v>
      </c>
      <c r="C304" s="311">
        <f>SUM(C305:C319)</f>
        <v>318</v>
      </c>
      <c r="D304" s="311">
        <f t="shared" si="4"/>
        <v>125.2</v>
      </c>
      <c r="E304" s="344"/>
    </row>
    <row r="305" ht="14.25" spans="1:5">
      <c r="A305" s="347" t="s">
        <v>96</v>
      </c>
      <c r="B305" s="311">
        <v>181</v>
      </c>
      <c r="C305" s="311">
        <v>233</v>
      </c>
      <c r="D305" s="311">
        <f t="shared" si="4"/>
        <v>128.7</v>
      </c>
      <c r="E305" s="344"/>
    </row>
    <row r="306" ht="14.25" spans="1:5">
      <c r="A306" s="347" t="s">
        <v>97</v>
      </c>
      <c r="B306" s="311"/>
      <c r="C306" s="311"/>
      <c r="D306" s="311" t="str">
        <f t="shared" si="4"/>
        <v/>
      </c>
      <c r="E306" s="344"/>
    </row>
    <row r="307" ht="14.25" spans="1:5">
      <c r="A307" s="347" t="s">
        <v>98</v>
      </c>
      <c r="B307" s="311"/>
      <c r="C307" s="311"/>
      <c r="D307" s="311" t="str">
        <f t="shared" si="4"/>
        <v/>
      </c>
      <c r="E307" s="344"/>
    </row>
    <row r="308" ht="14.25" spans="1:5">
      <c r="A308" s="344" t="s">
        <v>270</v>
      </c>
      <c r="B308" s="311">
        <v>1</v>
      </c>
      <c r="C308" s="311"/>
      <c r="D308" s="311">
        <f t="shared" si="4"/>
        <v>0</v>
      </c>
      <c r="E308" s="344"/>
    </row>
    <row r="309" ht="14.25" spans="1:5">
      <c r="A309" s="346" t="s">
        <v>271</v>
      </c>
      <c r="B309" s="311"/>
      <c r="C309" s="311"/>
      <c r="D309" s="311" t="str">
        <f t="shared" si="4"/>
        <v/>
      </c>
      <c r="E309" s="344"/>
    </row>
    <row r="310" ht="14.25" spans="1:5">
      <c r="A310" s="346" t="s">
        <v>272</v>
      </c>
      <c r="B310" s="311"/>
      <c r="C310" s="311"/>
      <c r="D310" s="311" t="str">
        <f t="shared" si="4"/>
        <v/>
      </c>
      <c r="E310" s="344"/>
    </row>
    <row r="311" ht="14.25" spans="1:5">
      <c r="A311" s="348" t="s">
        <v>273</v>
      </c>
      <c r="B311" s="311">
        <v>11</v>
      </c>
      <c r="C311" s="311">
        <v>8</v>
      </c>
      <c r="D311" s="311">
        <f t="shared" si="4"/>
        <v>72.7</v>
      </c>
      <c r="E311" s="344"/>
    </row>
    <row r="312" ht="14.25" spans="1:5">
      <c r="A312" s="347" t="s">
        <v>274</v>
      </c>
      <c r="B312" s="311"/>
      <c r="C312" s="311"/>
      <c r="D312" s="311" t="str">
        <f t="shared" si="4"/>
        <v/>
      </c>
      <c r="E312" s="344"/>
    </row>
    <row r="313" ht="14.25" spans="1:5">
      <c r="A313" s="347" t="s">
        <v>275</v>
      </c>
      <c r="B313" s="311"/>
      <c r="C313" s="311"/>
      <c r="D313" s="311" t="str">
        <f t="shared" si="4"/>
        <v/>
      </c>
      <c r="E313" s="344"/>
    </row>
    <row r="314" ht="14.25" spans="1:5">
      <c r="A314" s="347" t="s">
        <v>276</v>
      </c>
      <c r="B314" s="311">
        <v>29</v>
      </c>
      <c r="C314" s="311">
        <v>44</v>
      </c>
      <c r="D314" s="311">
        <f t="shared" si="4"/>
        <v>151.7</v>
      </c>
      <c r="E314" s="344"/>
    </row>
    <row r="315" ht="14.25" spans="1:5">
      <c r="A315" s="347" t="s">
        <v>277</v>
      </c>
      <c r="B315" s="311"/>
      <c r="C315" s="311"/>
      <c r="D315" s="311" t="str">
        <f t="shared" si="4"/>
        <v/>
      </c>
      <c r="E315" s="344"/>
    </row>
    <row r="316" ht="14.25" spans="1:5">
      <c r="A316" s="347" t="s">
        <v>278</v>
      </c>
      <c r="B316" s="311"/>
      <c r="C316" s="311"/>
      <c r="D316" s="311" t="str">
        <f t="shared" si="4"/>
        <v/>
      </c>
      <c r="E316" s="344"/>
    </row>
    <row r="317" ht="14.25" spans="1:5">
      <c r="A317" s="347" t="s">
        <v>138</v>
      </c>
      <c r="B317" s="311"/>
      <c r="C317" s="311"/>
      <c r="D317" s="311" t="str">
        <f t="shared" si="4"/>
        <v/>
      </c>
      <c r="E317" s="344"/>
    </row>
    <row r="318" ht="14.25" spans="1:5">
      <c r="A318" s="347" t="s">
        <v>105</v>
      </c>
      <c r="B318" s="311"/>
      <c r="C318" s="311"/>
      <c r="D318" s="311" t="str">
        <f t="shared" si="4"/>
        <v/>
      </c>
      <c r="E318" s="344"/>
    </row>
    <row r="319" ht="14.25" spans="1:5">
      <c r="A319" s="346" t="s">
        <v>279</v>
      </c>
      <c r="B319" s="311">
        <v>32</v>
      </c>
      <c r="C319" s="311">
        <v>33</v>
      </c>
      <c r="D319" s="311">
        <f t="shared" si="4"/>
        <v>103.1</v>
      </c>
      <c r="E319" s="344"/>
    </row>
    <row r="320" ht="14.25" spans="1:5">
      <c r="A320" s="348" t="s">
        <v>280</v>
      </c>
      <c r="B320" s="311">
        <f>SUM(B321:B329)</f>
        <v>0</v>
      </c>
      <c r="C320" s="311">
        <f>SUM(C321:C329)</f>
        <v>0</v>
      </c>
      <c r="D320" s="311" t="str">
        <f t="shared" si="4"/>
        <v/>
      </c>
      <c r="E320" s="344"/>
    </row>
    <row r="321" ht="14.25" spans="1:5">
      <c r="A321" s="346" t="s">
        <v>96</v>
      </c>
      <c r="B321" s="311"/>
      <c r="C321" s="311"/>
      <c r="D321" s="311" t="str">
        <f t="shared" si="4"/>
        <v/>
      </c>
      <c r="E321" s="344"/>
    </row>
    <row r="322" ht="14.25" spans="1:5">
      <c r="A322" s="347" t="s">
        <v>97</v>
      </c>
      <c r="B322" s="311"/>
      <c r="C322" s="311"/>
      <c r="D322" s="311" t="str">
        <f t="shared" si="4"/>
        <v/>
      </c>
      <c r="E322" s="344"/>
    </row>
    <row r="323" ht="14.25" spans="1:5">
      <c r="A323" s="347" t="s">
        <v>98</v>
      </c>
      <c r="B323" s="311"/>
      <c r="C323" s="311"/>
      <c r="D323" s="311" t="str">
        <f t="shared" si="4"/>
        <v/>
      </c>
      <c r="E323" s="344"/>
    </row>
    <row r="324" ht="14.25" spans="1:5">
      <c r="A324" s="347" t="s">
        <v>281</v>
      </c>
      <c r="B324" s="311"/>
      <c r="C324" s="311"/>
      <c r="D324" s="311" t="str">
        <f t="shared" si="4"/>
        <v/>
      </c>
      <c r="E324" s="344"/>
    </row>
    <row r="325" ht="14.25" spans="1:5">
      <c r="A325" s="344" t="s">
        <v>282</v>
      </c>
      <c r="B325" s="311"/>
      <c r="C325" s="311"/>
      <c r="D325" s="311" t="str">
        <f t="shared" ref="D325:D388" si="5">IF(B325=0,"",ROUND(C325/B325*100,1))</f>
        <v/>
      </c>
      <c r="E325" s="344"/>
    </row>
    <row r="326" ht="14.25" spans="1:5">
      <c r="A326" s="346" t="s">
        <v>283</v>
      </c>
      <c r="B326" s="311"/>
      <c r="C326" s="311"/>
      <c r="D326" s="311" t="str">
        <f t="shared" si="5"/>
        <v/>
      </c>
      <c r="E326" s="344"/>
    </row>
    <row r="327" ht="14.25" spans="1:5">
      <c r="A327" s="346" t="s">
        <v>138</v>
      </c>
      <c r="B327" s="311"/>
      <c r="C327" s="311"/>
      <c r="D327" s="311" t="str">
        <f t="shared" si="5"/>
        <v/>
      </c>
      <c r="E327" s="344"/>
    </row>
    <row r="328" ht="14.25" spans="1:5">
      <c r="A328" s="346" t="s">
        <v>105</v>
      </c>
      <c r="B328" s="311"/>
      <c r="C328" s="311"/>
      <c r="D328" s="311" t="str">
        <f t="shared" si="5"/>
        <v/>
      </c>
      <c r="E328" s="344"/>
    </row>
    <row r="329" ht="14.25" spans="1:5">
      <c r="A329" s="346" t="s">
        <v>284</v>
      </c>
      <c r="B329" s="311"/>
      <c r="C329" s="311"/>
      <c r="D329" s="311" t="str">
        <f t="shared" si="5"/>
        <v/>
      </c>
      <c r="E329" s="344"/>
    </row>
    <row r="330" ht="14.25" spans="1:5">
      <c r="A330" s="347" t="s">
        <v>285</v>
      </c>
      <c r="B330" s="311">
        <f>SUM(B331:B339)</f>
        <v>0</v>
      </c>
      <c r="C330" s="311">
        <f>SUM(C331:C339)</f>
        <v>0</v>
      </c>
      <c r="D330" s="311" t="str">
        <f t="shared" si="5"/>
        <v/>
      </c>
      <c r="E330" s="344"/>
    </row>
    <row r="331" ht="14.25" spans="1:5">
      <c r="A331" s="347" t="s">
        <v>96</v>
      </c>
      <c r="B331" s="311"/>
      <c r="C331" s="311"/>
      <c r="D331" s="311" t="str">
        <f t="shared" si="5"/>
        <v/>
      </c>
      <c r="E331" s="344"/>
    </row>
    <row r="332" ht="14.25" spans="1:5">
      <c r="A332" s="347" t="s">
        <v>97</v>
      </c>
      <c r="B332" s="311"/>
      <c r="C332" s="311"/>
      <c r="D332" s="311" t="str">
        <f t="shared" si="5"/>
        <v/>
      </c>
      <c r="E332" s="344"/>
    </row>
    <row r="333" ht="14.25" spans="1:5">
      <c r="A333" s="346" t="s">
        <v>98</v>
      </c>
      <c r="B333" s="311"/>
      <c r="C333" s="311"/>
      <c r="D333" s="311" t="str">
        <f t="shared" si="5"/>
        <v/>
      </c>
      <c r="E333" s="344"/>
    </row>
    <row r="334" ht="14.25" spans="1:5">
      <c r="A334" s="346" t="s">
        <v>286</v>
      </c>
      <c r="B334" s="311"/>
      <c r="C334" s="311"/>
      <c r="D334" s="311" t="str">
        <f t="shared" si="5"/>
        <v/>
      </c>
      <c r="E334" s="344"/>
    </row>
    <row r="335" ht="14.25" spans="1:5">
      <c r="A335" s="346" t="s">
        <v>287</v>
      </c>
      <c r="B335" s="311"/>
      <c r="C335" s="311"/>
      <c r="D335" s="311" t="str">
        <f t="shared" si="5"/>
        <v/>
      </c>
      <c r="E335" s="344"/>
    </row>
    <row r="336" ht="14.25" spans="1:5">
      <c r="A336" s="347" t="s">
        <v>288</v>
      </c>
      <c r="B336" s="311"/>
      <c r="C336" s="311"/>
      <c r="D336" s="311" t="str">
        <f t="shared" si="5"/>
        <v/>
      </c>
      <c r="E336" s="344"/>
    </row>
    <row r="337" ht="14.25" spans="1:5">
      <c r="A337" s="347" t="s">
        <v>138</v>
      </c>
      <c r="B337" s="311"/>
      <c r="C337" s="311"/>
      <c r="D337" s="311" t="str">
        <f t="shared" si="5"/>
        <v/>
      </c>
      <c r="E337" s="344"/>
    </row>
    <row r="338" ht="14.25" spans="1:5">
      <c r="A338" s="347" t="s">
        <v>105</v>
      </c>
      <c r="B338" s="311"/>
      <c r="C338" s="311"/>
      <c r="D338" s="311" t="str">
        <f t="shared" si="5"/>
        <v/>
      </c>
      <c r="E338" s="344"/>
    </row>
    <row r="339" ht="14.25" spans="1:5">
      <c r="A339" s="347" t="s">
        <v>289</v>
      </c>
      <c r="B339" s="311"/>
      <c r="C339" s="311"/>
      <c r="D339" s="311" t="str">
        <f t="shared" si="5"/>
        <v/>
      </c>
      <c r="E339" s="344"/>
    </row>
    <row r="340" ht="14.25" spans="1:5">
      <c r="A340" s="344" t="s">
        <v>290</v>
      </c>
      <c r="B340" s="311">
        <f>SUM(B341:B347)</f>
        <v>0</v>
      </c>
      <c r="C340" s="311">
        <f>SUM(C341:C347)</f>
        <v>0</v>
      </c>
      <c r="D340" s="311" t="str">
        <f t="shared" si="5"/>
        <v/>
      </c>
      <c r="E340" s="344"/>
    </row>
    <row r="341" ht="14.25" spans="1:5">
      <c r="A341" s="346" t="s">
        <v>96</v>
      </c>
      <c r="B341" s="311"/>
      <c r="C341" s="311"/>
      <c r="D341" s="311" t="str">
        <f t="shared" si="5"/>
        <v/>
      </c>
      <c r="E341" s="344"/>
    </row>
    <row r="342" ht="14.25" spans="1:5">
      <c r="A342" s="346" t="s">
        <v>97</v>
      </c>
      <c r="B342" s="311"/>
      <c r="C342" s="311"/>
      <c r="D342" s="311" t="str">
        <f t="shared" si="5"/>
        <v/>
      </c>
      <c r="E342" s="344"/>
    </row>
    <row r="343" ht="14.25" spans="1:5">
      <c r="A343" s="348" t="s">
        <v>98</v>
      </c>
      <c r="B343" s="311"/>
      <c r="C343" s="311"/>
      <c r="D343" s="311" t="str">
        <f t="shared" si="5"/>
        <v/>
      </c>
      <c r="E343" s="344"/>
    </row>
    <row r="344" ht="14.25" spans="1:5">
      <c r="A344" s="349" t="s">
        <v>291</v>
      </c>
      <c r="B344" s="311"/>
      <c r="C344" s="311"/>
      <c r="D344" s="311" t="str">
        <f t="shared" si="5"/>
        <v/>
      </c>
      <c r="E344" s="344"/>
    </row>
    <row r="345" ht="14.25" spans="1:5">
      <c r="A345" s="347" t="s">
        <v>292</v>
      </c>
      <c r="B345" s="311"/>
      <c r="C345" s="311"/>
      <c r="D345" s="311" t="str">
        <f t="shared" si="5"/>
        <v/>
      </c>
      <c r="E345" s="344"/>
    </row>
    <row r="346" ht="14.25" spans="1:5">
      <c r="A346" s="347" t="s">
        <v>105</v>
      </c>
      <c r="B346" s="311"/>
      <c r="C346" s="311"/>
      <c r="D346" s="311" t="str">
        <f t="shared" si="5"/>
        <v/>
      </c>
      <c r="E346" s="344"/>
    </row>
    <row r="347" ht="15.75" customHeight="1" spans="1:5">
      <c r="A347" s="346" t="s">
        <v>293</v>
      </c>
      <c r="B347" s="311"/>
      <c r="C347" s="311"/>
      <c r="D347" s="311" t="str">
        <f t="shared" si="5"/>
        <v/>
      </c>
      <c r="E347" s="344"/>
    </row>
    <row r="348" ht="14.25" spans="1:5">
      <c r="A348" s="346" t="s">
        <v>294</v>
      </c>
      <c r="B348" s="311">
        <f>SUM(B349:B353)</f>
        <v>0</v>
      </c>
      <c r="C348" s="311">
        <f>SUM(C349:C353)</f>
        <v>0</v>
      </c>
      <c r="D348" s="311" t="str">
        <f t="shared" si="5"/>
        <v/>
      </c>
      <c r="E348" s="344"/>
    </row>
    <row r="349" ht="14.25" spans="1:5">
      <c r="A349" s="346" t="s">
        <v>96</v>
      </c>
      <c r="B349" s="311"/>
      <c r="C349" s="311"/>
      <c r="D349" s="311" t="str">
        <f t="shared" si="5"/>
        <v/>
      </c>
      <c r="E349" s="344"/>
    </row>
    <row r="350" ht="14.25" spans="1:5">
      <c r="A350" s="347" t="s">
        <v>97</v>
      </c>
      <c r="B350" s="311"/>
      <c r="C350" s="311"/>
      <c r="D350" s="311" t="str">
        <f t="shared" si="5"/>
        <v/>
      </c>
      <c r="E350" s="344"/>
    </row>
    <row r="351" ht="14.25" spans="1:5">
      <c r="A351" s="346" t="s">
        <v>138</v>
      </c>
      <c r="B351" s="311"/>
      <c r="C351" s="311"/>
      <c r="D351" s="311" t="str">
        <f t="shared" si="5"/>
        <v/>
      </c>
      <c r="E351" s="344"/>
    </row>
    <row r="352" ht="14.25" spans="1:5">
      <c r="A352" s="347" t="s">
        <v>295</v>
      </c>
      <c r="B352" s="311"/>
      <c r="C352" s="311"/>
      <c r="D352" s="311" t="str">
        <f t="shared" si="5"/>
        <v/>
      </c>
      <c r="E352" s="344"/>
    </row>
    <row r="353" ht="14.25" spans="1:5">
      <c r="A353" s="346" t="s">
        <v>296</v>
      </c>
      <c r="B353" s="311"/>
      <c r="C353" s="311"/>
      <c r="D353" s="311" t="str">
        <f t="shared" si="5"/>
        <v/>
      </c>
      <c r="E353" s="344"/>
    </row>
    <row r="354" ht="14.25" spans="1:5">
      <c r="A354" s="346" t="s">
        <v>297</v>
      </c>
      <c r="B354" s="311">
        <f>SUM(B355)</f>
        <v>0</v>
      </c>
      <c r="C354" s="311">
        <f>SUM(C355)</f>
        <v>0</v>
      </c>
      <c r="D354" s="311" t="str">
        <f t="shared" si="5"/>
        <v/>
      </c>
      <c r="E354" s="344"/>
    </row>
    <row r="355" ht="14.25" spans="1:5">
      <c r="A355" s="346" t="s">
        <v>298</v>
      </c>
      <c r="B355" s="311"/>
      <c r="C355" s="311"/>
      <c r="D355" s="311" t="str">
        <f t="shared" si="5"/>
        <v/>
      </c>
      <c r="E355" s="344"/>
    </row>
    <row r="356" ht="14.25" spans="1:5">
      <c r="A356" s="344" t="s">
        <v>72</v>
      </c>
      <c r="B356" s="311">
        <f>SUM(B357,B362,B371,B377,B383,B387,B391,B395,B401,B408)</f>
        <v>11918</v>
      </c>
      <c r="C356" s="311">
        <f>SUM(C357,C362,C371,C377,C383,C387,C391,C395,C401,C408)</f>
        <v>10618</v>
      </c>
      <c r="D356" s="311">
        <f t="shared" si="5"/>
        <v>89.1</v>
      </c>
      <c r="E356" s="344"/>
    </row>
    <row r="357" ht="14.25" spans="1:5">
      <c r="A357" s="347" t="s">
        <v>299</v>
      </c>
      <c r="B357" s="311">
        <f>SUM(B358:B361)</f>
        <v>914</v>
      </c>
      <c r="C357" s="311">
        <f>SUM(C358:C361)</f>
        <v>601</v>
      </c>
      <c r="D357" s="311">
        <f t="shared" si="5"/>
        <v>65.8</v>
      </c>
      <c r="E357" s="344"/>
    </row>
    <row r="358" ht="14.25" spans="1:5">
      <c r="A358" s="346" t="s">
        <v>96</v>
      </c>
      <c r="B358" s="311">
        <v>653</v>
      </c>
      <c r="C358" s="311">
        <v>549</v>
      </c>
      <c r="D358" s="311">
        <f t="shared" si="5"/>
        <v>84.1</v>
      </c>
      <c r="E358" s="344"/>
    </row>
    <row r="359" ht="14.25" spans="1:5">
      <c r="A359" s="346" t="s">
        <v>97</v>
      </c>
      <c r="B359" s="311"/>
      <c r="C359" s="311"/>
      <c r="D359" s="311" t="str">
        <f t="shared" si="5"/>
        <v/>
      </c>
      <c r="E359" s="344"/>
    </row>
    <row r="360" ht="14.25" spans="1:5">
      <c r="A360" s="346" t="s">
        <v>98</v>
      </c>
      <c r="B360" s="311"/>
      <c r="C360" s="311"/>
      <c r="D360" s="311" t="str">
        <f t="shared" si="5"/>
        <v/>
      </c>
      <c r="E360" s="344"/>
    </row>
    <row r="361" ht="14.25" spans="1:5">
      <c r="A361" s="349" t="s">
        <v>300</v>
      </c>
      <c r="B361" s="311">
        <v>261</v>
      </c>
      <c r="C361" s="311">
        <v>52</v>
      </c>
      <c r="D361" s="311">
        <f t="shared" si="5"/>
        <v>19.9</v>
      </c>
      <c r="E361" s="344"/>
    </row>
    <row r="362" ht="14.25" spans="1:5">
      <c r="A362" s="346" t="s">
        <v>301</v>
      </c>
      <c r="B362" s="311">
        <f>SUM(B363:B370)</f>
        <v>10983</v>
      </c>
      <c r="C362" s="311">
        <f>SUM(C363:C370)</f>
        <v>9997</v>
      </c>
      <c r="D362" s="311">
        <f t="shared" si="5"/>
        <v>91</v>
      </c>
      <c r="E362" s="344"/>
    </row>
    <row r="363" ht="14.25" spans="1:5">
      <c r="A363" s="346" t="s">
        <v>302</v>
      </c>
      <c r="B363" s="311">
        <v>713</v>
      </c>
      <c r="C363" s="311">
        <v>556</v>
      </c>
      <c r="D363" s="311">
        <f t="shared" si="5"/>
        <v>78</v>
      </c>
      <c r="E363" s="344"/>
    </row>
    <row r="364" ht="14.25" spans="1:5">
      <c r="A364" s="346" t="s">
        <v>303</v>
      </c>
      <c r="B364" s="311">
        <v>7335</v>
      </c>
      <c r="C364" s="311">
        <v>6922</v>
      </c>
      <c r="D364" s="311">
        <f t="shared" si="5"/>
        <v>94.4</v>
      </c>
      <c r="E364" s="344"/>
    </row>
    <row r="365" ht="14.25" spans="1:5">
      <c r="A365" s="347" t="s">
        <v>304</v>
      </c>
      <c r="B365" s="311">
        <v>2871</v>
      </c>
      <c r="C365" s="311">
        <v>2400</v>
      </c>
      <c r="D365" s="311">
        <f t="shared" si="5"/>
        <v>83.6</v>
      </c>
      <c r="E365" s="344"/>
    </row>
    <row r="366" ht="14.25" spans="1:5">
      <c r="A366" s="347" t="s">
        <v>305</v>
      </c>
      <c r="B366" s="311"/>
      <c r="C366" s="311"/>
      <c r="D366" s="311" t="str">
        <f t="shared" si="5"/>
        <v/>
      </c>
      <c r="E366" s="344"/>
    </row>
    <row r="367" ht="14.25" spans="1:5">
      <c r="A367" s="347" t="s">
        <v>306</v>
      </c>
      <c r="B367" s="311"/>
      <c r="C367" s="311"/>
      <c r="D367" s="311" t="str">
        <f t="shared" si="5"/>
        <v/>
      </c>
      <c r="E367" s="344"/>
    </row>
    <row r="368" ht="14.25" spans="1:5">
      <c r="A368" s="346" t="s">
        <v>307</v>
      </c>
      <c r="B368" s="311"/>
      <c r="C368" s="311"/>
      <c r="D368" s="311" t="str">
        <f t="shared" si="5"/>
        <v/>
      </c>
      <c r="E368" s="344"/>
    </row>
    <row r="369" ht="14.25" spans="1:5">
      <c r="A369" s="346" t="s">
        <v>308</v>
      </c>
      <c r="B369" s="311"/>
      <c r="C369" s="311"/>
      <c r="D369" s="311" t="str">
        <f t="shared" si="5"/>
        <v/>
      </c>
      <c r="E369" s="344"/>
    </row>
    <row r="370" ht="14.25" spans="1:5">
      <c r="A370" s="346" t="s">
        <v>309</v>
      </c>
      <c r="B370" s="311">
        <v>64</v>
      </c>
      <c r="C370" s="311">
        <v>119</v>
      </c>
      <c r="D370" s="311">
        <f t="shared" si="5"/>
        <v>185.9</v>
      </c>
      <c r="E370" s="344"/>
    </row>
    <row r="371" ht="14.25" spans="1:5">
      <c r="A371" s="346" t="s">
        <v>310</v>
      </c>
      <c r="B371" s="311">
        <f>SUM(B372:B376)</f>
        <v>0</v>
      </c>
      <c r="C371" s="311">
        <f>SUM(C372:C376)</f>
        <v>0</v>
      </c>
      <c r="D371" s="311" t="str">
        <f t="shared" si="5"/>
        <v/>
      </c>
      <c r="E371" s="344"/>
    </row>
    <row r="372" ht="14.25" spans="1:5">
      <c r="A372" s="346" t="s">
        <v>311</v>
      </c>
      <c r="B372" s="311"/>
      <c r="C372" s="311"/>
      <c r="D372" s="311" t="str">
        <f t="shared" si="5"/>
        <v/>
      </c>
      <c r="E372" s="344"/>
    </row>
    <row r="373" ht="14.25" spans="1:5">
      <c r="A373" s="346" t="s">
        <v>312</v>
      </c>
      <c r="B373" s="311"/>
      <c r="C373" s="311"/>
      <c r="D373" s="311" t="str">
        <f t="shared" si="5"/>
        <v/>
      </c>
      <c r="E373" s="344"/>
    </row>
    <row r="374" ht="14.25" spans="1:5">
      <c r="A374" s="346" t="s">
        <v>313</v>
      </c>
      <c r="B374" s="311"/>
      <c r="C374" s="311"/>
      <c r="D374" s="311" t="str">
        <f t="shared" si="5"/>
        <v/>
      </c>
      <c r="E374" s="344"/>
    </row>
    <row r="375" ht="14.25" spans="1:5">
      <c r="A375" s="347" t="s">
        <v>314</v>
      </c>
      <c r="B375" s="311"/>
      <c r="C375" s="311"/>
      <c r="D375" s="311" t="str">
        <f t="shared" si="5"/>
        <v/>
      </c>
      <c r="E375" s="344"/>
    </row>
    <row r="376" ht="14.25" spans="1:5">
      <c r="A376" s="347" t="s">
        <v>315</v>
      </c>
      <c r="B376" s="311"/>
      <c r="C376" s="311"/>
      <c r="D376" s="311" t="str">
        <f t="shared" si="5"/>
        <v/>
      </c>
      <c r="E376" s="344"/>
    </row>
    <row r="377" ht="14.25" spans="1:5">
      <c r="A377" s="344" t="s">
        <v>316</v>
      </c>
      <c r="B377" s="311">
        <f>SUM(B378:B382)</f>
        <v>0</v>
      </c>
      <c r="C377" s="311">
        <f>SUM(C378:C382)</f>
        <v>0</v>
      </c>
      <c r="D377" s="311" t="str">
        <f t="shared" si="5"/>
        <v/>
      </c>
      <c r="E377" s="344"/>
    </row>
    <row r="378" ht="14.25" spans="1:5">
      <c r="A378" s="346" t="s">
        <v>317</v>
      </c>
      <c r="B378" s="311"/>
      <c r="C378" s="311"/>
      <c r="D378" s="311" t="str">
        <f t="shared" si="5"/>
        <v/>
      </c>
      <c r="E378" s="344"/>
    </row>
    <row r="379" ht="14.25" spans="1:5">
      <c r="A379" s="346" t="s">
        <v>318</v>
      </c>
      <c r="B379" s="311"/>
      <c r="C379" s="311"/>
      <c r="D379" s="311" t="str">
        <f t="shared" si="5"/>
        <v/>
      </c>
      <c r="E379" s="344"/>
    </row>
    <row r="380" ht="14.25" spans="1:5">
      <c r="A380" s="346" t="s">
        <v>319</v>
      </c>
      <c r="B380" s="311"/>
      <c r="C380" s="311"/>
      <c r="D380" s="311" t="str">
        <f t="shared" si="5"/>
        <v/>
      </c>
      <c r="E380" s="344"/>
    </row>
    <row r="381" ht="14.25" spans="1:5">
      <c r="A381" s="347" t="s">
        <v>320</v>
      </c>
      <c r="B381" s="311"/>
      <c r="C381" s="311"/>
      <c r="D381" s="311" t="str">
        <f t="shared" si="5"/>
        <v/>
      </c>
      <c r="E381" s="344"/>
    </row>
    <row r="382" ht="14.25" spans="1:5">
      <c r="A382" s="347" t="s">
        <v>321</v>
      </c>
      <c r="B382" s="311"/>
      <c r="C382" s="311"/>
      <c r="D382" s="311" t="str">
        <f t="shared" si="5"/>
        <v/>
      </c>
      <c r="E382" s="344"/>
    </row>
    <row r="383" ht="14.25" spans="1:5">
      <c r="A383" s="347" t="s">
        <v>322</v>
      </c>
      <c r="B383" s="311">
        <f>SUM(B384:B386)</f>
        <v>0</v>
      </c>
      <c r="C383" s="311">
        <f>SUM(C384:C386)</f>
        <v>0</v>
      </c>
      <c r="D383" s="311" t="str">
        <f t="shared" si="5"/>
        <v/>
      </c>
      <c r="E383" s="344"/>
    </row>
    <row r="384" ht="14.25" spans="1:5">
      <c r="A384" s="346" t="s">
        <v>323</v>
      </c>
      <c r="B384" s="311"/>
      <c r="C384" s="311"/>
      <c r="D384" s="311" t="str">
        <f t="shared" si="5"/>
        <v/>
      </c>
      <c r="E384" s="344"/>
    </row>
    <row r="385" ht="14.25" spans="1:5">
      <c r="A385" s="346" t="s">
        <v>324</v>
      </c>
      <c r="B385" s="311"/>
      <c r="C385" s="311"/>
      <c r="D385" s="311" t="str">
        <f t="shared" si="5"/>
        <v/>
      </c>
      <c r="E385" s="344"/>
    </row>
    <row r="386" ht="14.25" spans="1:5">
      <c r="A386" s="346" t="s">
        <v>325</v>
      </c>
      <c r="B386" s="311"/>
      <c r="C386" s="311"/>
      <c r="D386" s="311" t="str">
        <f t="shared" si="5"/>
        <v/>
      </c>
      <c r="E386" s="344"/>
    </row>
    <row r="387" ht="14.25" spans="1:5">
      <c r="A387" s="347" t="s">
        <v>326</v>
      </c>
      <c r="B387" s="311">
        <f>SUM(B388:B390)</f>
        <v>0</v>
      </c>
      <c r="C387" s="311">
        <f>SUM(C388:C390)</f>
        <v>0</v>
      </c>
      <c r="D387" s="311" t="str">
        <f t="shared" si="5"/>
        <v/>
      </c>
      <c r="E387" s="344"/>
    </row>
    <row r="388" ht="14.25" spans="1:5">
      <c r="A388" s="347" t="s">
        <v>327</v>
      </c>
      <c r="B388" s="311"/>
      <c r="C388" s="311"/>
      <c r="D388" s="311" t="str">
        <f t="shared" si="5"/>
        <v/>
      </c>
      <c r="E388" s="344"/>
    </row>
    <row r="389" ht="14.25" spans="1:5">
      <c r="A389" s="347" t="s">
        <v>328</v>
      </c>
      <c r="B389" s="311"/>
      <c r="C389" s="311"/>
      <c r="D389" s="311" t="str">
        <f t="shared" ref="D389:D452" si="6">IF(B389=0,"",ROUND(C389/B389*100,1))</f>
        <v/>
      </c>
      <c r="E389" s="344"/>
    </row>
    <row r="390" ht="14.25" spans="1:5">
      <c r="A390" s="344" t="s">
        <v>329</v>
      </c>
      <c r="B390" s="311"/>
      <c r="C390" s="311"/>
      <c r="D390" s="311" t="str">
        <f t="shared" si="6"/>
        <v/>
      </c>
      <c r="E390" s="344"/>
    </row>
    <row r="391" ht="14.25" spans="1:5">
      <c r="A391" s="346" t="s">
        <v>330</v>
      </c>
      <c r="B391" s="311">
        <f>SUM(B392:B394)</f>
        <v>0</v>
      </c>
      <c r="C391" s="311">
        <f>SUM(C392:C394)</f>
        <v>0</v>
      </c>
      <c r="D391" s="311" t="str">
        <f t="shared" si="6"/>
        <v/>
      </c>
      <c r="E391" s="344"/>
    </row>
    <row r="392" ht="14.25" spans="1:5">
      <c r="A392" s="346" t="s">
        <v>331</v>
      </c>
      <c r="B392" s="311"/>
      <c r="C392" s="311"/>
      <c r="D392" s="311" t="str">
        <f t="shared" si="6"/>
        <v/>
      </c>
      <c r="E392" s="344"/>
    </row>
    <row r="393" ht="14.25" spans="1:5">
      <c r="A393" s="346" t="s">
        <v>332</v>
      </c>
      <c r="B393" s="311"/>
      <c r="C393" s="311"/>
      <c r="D393" s="311" t="str">
        <f t="shared" si="6"/>
        <v/>
      </c>
      <c r="E393" s="344"/>
    </row>
    <row r="394" ht="14.25" spans="1:5">
      <c r="A394" s="347" t="s">
        <v>333</v>
      </c>
      <c r="B394" s="311"/>
      <c r="C394" s="311"/>
      <c r="D394" s="311" t="str">
        <f t="shared" si="6"/>
        <v/>
      </c>
      <c r="E394" s="344"/>
    </row>
    <row r="395" ht="14.25" spans="1:5">
      <c r="A395" s="347" t="s">
        <v>334</v>
      </c>
      <c r="B395" s="311">
        <f>SUM(B396:B400)</f>
        <v>21</v>
      </c>
      <c r="C395" s="311">
        <f>SUM(C396:C400)</f>
        <v>20</v>
      </c>
      <c r="D395" s="311">
        <f t="shared" si="6"/>
        <v>95.2</v>
      </c>
      <c r="E395" s="344"/>
    </row>
    <row r="396" ht="14.25" spans="1:5">
      <c r="A396" s="347" t="s">
        <v>335</v>
      </c>
      <c r="B396" s="311">
        <v>21</v>
      </c>
      <c r="C396" s="311">
        <v>20</v>
      </c>
      <c r="D396" s="311">
        <f t="shared" si="6"/>
        <v>95.2</v>
      </c>
      <c r="E396" s="344"/>
    </row>
    <row r="397" ht="14.25" spans="1:5">
      <c r="A397" s="346" t="s">
        <v>336</v>
      </c>
      <c r="B397" s="311"/>
      <c r="C397" s="311"/>
      <c r="D397" s="311" t="str">
        <f t="shared" si="6"/>
        <v/>
      </c>
      <c r="E397" s="344"/>
    </row>
    <row r="398" ht="14.25" spans="1:5">
      <c r="A398" s="346" t="s">
        <v>337</v>
      </c>
      <c r="B398" s="311"/>
      <c r="C398" s="311"/>
      <c r="D398" s="311" t="str">
        <f t="shared" si="6"/>
        <v/>
      </c>
      <c r="E398" s="344"/>
    </row>
    <row r="399" ht="14.25" spans="1:5">
      <c r="A399" s="346" t="s">
        <v>338</v>
      </c>
      <c r="B399" s="311"/>
      <c r="C399" s="311"/>
      <c r="D399" s="311" t="str">
        <f t="shared" si="6"/>
        <v/>
      </c>
      <c r="E399" s="344"/>
    </row>
    <row r="400" ht="14.25" spans="1:5">
      <c r="A400" s="346" t="s">
        <v>339</v>
      </c>
      <c r="B400" s="311"/>
      <c r="C400" s="311"/>
      <c r="D400" s="311" t="str">
        <f t="shared" si="6"/>
        <v/>
      </c>
      <c r="E400" s="344"/>
    </row>
    <row r="401" ht="14.25" spans="1:5">
      <c r="A401" s="346" t="s">
        <v>340</v>
      </c>
      <c r="B401" s="311">
        <f>SUM(B402:B407)</f>
        <v>0</v>
      </c>
      <c r="C401" s="311">
        <f>SUM(C402:C407)</f>
        <v>0</v>
      </c>
      <c r="D401" s="311" t="str">
        <f t="shared" si="6"/>
        <v/>
      </c>
      <c r="E401" s="344"/>
    </row>
    <row r="402" ht="14.25" spans="1:5">
      <c r="A402" s="347" t="s">
        <v>341</v>
      </c>
      <c r="B402" s="311"/>
      <c r="C402" s="311"/>
      <c r="D402" s="311" t="str">
        <f t="shared" si="6"/>
        <v/>
      </c>
      <c r="E402" s="344"/>
    </row>
    <row r="403" ht="14.25" spans="1:5">
      <c r="A403" s="347" t="s">
        <v>342</v>
      </c>
      <c r="B403" s="311"/>
      <c r="C403" s="311"/>
      <c r="D403" s="311" t="str">
        <f t="shared" si="6"/>
        <v/>
      </c>
      <c r="E403" s="344"/>
    </row>
    <row r="404" ht="14.25" spans="1:5">
      <c r="A404" s="347" t="s">
        <v>343</v>
      </c>
      <c r="B404" s="311"/>
      <c r="C404" s="311"/>
      <c r="D404" s="311" t="str">
        <f t="shared" si="6"/>
        <v/>
      </c>
      <c r="E404" s="344"/>
    </row>
    <row r="405" ht="14.25" spans="1:5">
      <c r="A405" s="344" t="s">
        <v>344</v>
      </c>
      <c r="B405" s="311"/>
      <c r="C405" s="311"/>
      <c r="D405" s="311" t="str">
        <f t="shared" si="6"/>
        <v/>
      </c>
      <c r="E405" s="344"/>
    </row>
    <row r="406" ht="14.25" spans="1:5">
      <c r="A406" s="346" t="s">
        <v>345</v>
      </c>
      <c r="B406" s="311"/>
      <c r="C406" s="311"/>
      <c r="D406" s="311" t="str">
        <f t="shared" si="6"/>
        <v/>
      </c>
      <c r="E406" s="344"/>
    </row>
    <row r="407" ht="14.25" spans="1:5">
      <c r="A407" s="346" t="s">
        <v>346</v>
      </c>
      <c r="B407" s="311"/>
      <c r="C407" s="311"/>
      <c r="D407" s="311" t="str">
        <f t="shared" si="6"/>
        <v/>
      </c>
      <c r="E407" s="344"/>
    </row>
    <row r="408" ht="14.25" spans="1:5">
      <c r="A408" s="346" t="s">
        <v>347</v>
      </c>
      <c r="B408" s="311"/>
      <c r="C408" s="311"/>
      <c r="D408" s="311" t="str">
        <f t="shared" si="6"/>
        <v/>
      </c>
      <c r="E408" s="344"/>
    </row>
    <row r="409" ht="14.25" spans="1:5">
      <c r="A409" s="344" t="s">
        <v>73</v>
      </c>
      <c r="B409" s="311">
        <f>SUM(B410,B415,B423,B429,B433,B438,B443,B450,B454,B458)</f>
        <v>734</v>
      </c>
      <c r="C409" s="311">
        <f>SUM(C410,C415,C423,C429,C433,C438,C443,C450,C454,C458)</f>
        <v>300</v>
      </c>
      <c r="D409" s="311">
        <f t="shared" si="6"/>
        <v>40.9</v>
      </c>
      <c r="E409" s="344"/>
    </row>
    <row r="410" ht="14.25" spans="1:5">
      <c r="A410" s="347" t="s">
        <v>348</v>
      </c>
      <c r="B410" s="311">
        <f>SUM(B411:B414)</f>
        <v>20</v>
      </c>
      <c r="C410" s="311">
        <f>SUM(C411:C414)</f>
        <v>0</v>
      </c>
      <c r="D410" s="311">
        <f t="shared" si="6"/>
        <v>0</v>
      </c>
      <c r="E410" s="344"/>
    </row>
    <row r="411" ht="14.25" spans="1:5">
      <c r="A411" s="346" t="s">
        <v>96</v>
      </c>
      <c r="B411" s="311">
        <v>20</v>
      </c>
      <c r="C411" s="311"/>
      <c r="D411" s="311">
        <f t="shared" si="6"/>
        <v>0</v>
      </c>
      <c r="E411" s="344"/>
    </row>
    <row r="412" ht="14.25" spans="1:5">
      <c r="A412" s="346" t="s">
        <v>97</v>
      </c>
      <c r="B412" s="311"/>
      <c r="C412" s="311"/>
      <c r="D412" s="311" t="str">
        <f t="shared" si="6"/>
        <v/>
      </c>
      <c r="E412" s="344"/>
    </row>
    <row r="413" ht="14.25" spans="1:5">
      <c r="A413" s="346" t="s">
        <v>98</v>
      </c>
      <c r="B413" s="311"/>
      <c r="C413" s="311"/>
      <c r="D413" s="311" t="str">
        <f t="shared" si="6"/>
        <v/>
      </c>
      <c r="E413" s="344"/>
    </row>
    <row r="414" ht="14.25" spans="1:5">
      <c r="A414" s="347" t="s">
        <v>349</v>
      </c>
      <c r="B414" s="311"/>
      <c r="C414" s="311"/>
      <c r="D414" s="311" t="str">
        <f t="shared" si="6"/>
        <v/>
      </c>
      <c r="E414" s="344"/>
    </row>
    <row r="415" ht="14.25" spans="1:5">
      <c r="A415" s="346" t="s">
        <v>350</v>
      </c>
      <c r="B415" s="311">
        <f>SUM(B416:B422)</f>
        <v>0</v>
      </c>
      <c r="C415" s="311">
        <f>SUM(C416:C422)</f>
        <v>0</v>
      </c>
      <c r="D415" s="311" t="str">
        <f t="shared" si="6"/>
        <v/>
      </c>
      <c r="E415" s="344"/>
    </row>
    <row r="416" ht="14.25" spans="1:5">
      <c r="A416" s="346" t="s">
        <v>351</v>
      </c>
      <c r="B416" s="311"/>
      <c r="C416" s="311"/>
      <c r="D416" s="311" t="str">
        <f t="shared" si="6"/>
        <v/>
      </c>
      <c r="E416" s="344"/>
    </row>
    <row r="417" ht="14.25" spans="1:5">
      <c r="A417" s="344" t="s">
        <v>352</v>
      </c>
      <c r="B417" s="311"/>
      <c r="C417" s="311"/>
      <c r="D417" s="311" t="str">
        <f t="shared" si="6"/>
        <v/>
      </c>
      <c r="E417" s="344"/>
    </row>
    <row r="418" ht="14.25" spans="1:5">
      <c r="A418" s="346" t="s">
        <v>353</v>
      </c>
      <c r="B418" s="311"/>
      <c r="C418" s="311"/>
      <c r="D418" s="311" t="str">
        <f t="shared" si="6"/>
        <v/>
      </c>
      <c r="E418" s="344"/>
    </row>
    <row r="419" ht="14.25" spans="1:5">
      <c r="A419" s="346" t="s">
        <v>354</v>
      </c>
      <c r="B419" s="311"/>
      <c r="C419" s="311"/>
      <c r="D419" s="311" t="str">
        <f t="shared" si="6"/>
        <v/>
      </c>
      <c r="E419" s="344"/>
    </row>
    <row r="420" ht="14.25" spans="1:5">
      <c r="A420" s="346" t="s">
        <v>355</v>
      </c>
      <c r="B420" s="311"/>
      <c r="C420" s="311"/>
      <c r="D420" s="311" t="str">
        <f t="shared" si="6"/>
        <v/>
      </c>
      <c r="E420" s="344"/>
    </row>
    <row r="421" ht="14.25" spans="1:5">
      <c r="A421" s="347" t="s">
        <v>356</v>
      </c>
      <c r="B421" s="311"/>
      <c r="C421" s="311"/>
      <c r="D421" s="311" t="str">
        <f t="shared" si="6"/>
        <v/>
      </c>
      <c r="E421" s="344"/>
    </row>
    <row r="422" ht="14.25" spans="1:5">
      <c r="A422" s="347" t="s">
        <v>357</v>
      </c>
      <c r="B422" s="311"/>
      <c r="C422" s="311"/>
      <c r="D422" s="311" t="str">
        <f t="shared" si="6"/>
        <v/>
      </c>
      <c r="E422" s="344"/>
    </row>
    <row r="423" ht="14.25" spans="1:5">
      <c r="A423" s="347" t="s">
        <v>358</v>
      </c>
      <c r="B423" s="311">
        <f>SUM(B424:B428)</f>
        <v>578</v>
      </c>
      <c r="C423" s="311">
        <f>SUM(C424:C428)</f>
        <v>28</v>
      </c>
      <c r="D423" s="311">
        <f t="shared" si="6"/>
        <v>4.8</v>
      </c>
      <c r="E423" s="344"/>
    </row>
    <row r="424" ht="14.25" spans="1:5">
      <c r="A424" s="346" t="s">
        <v>351</v>
      </c>
      <c r="B424" s="311"/>
      <c r="C424" s="311"/>
      <c r="D424" s="311" t="str">
        <f t="shared" si="6"/>
        <v/>
      </c>
      <c r="E424" s="344"/>
    </row>
    <row r="425" ht="14.25" spans="1:5">
      <c r="A425" s="346" t="s">
        <v>359</v>
      </c>
      <c r="B425" s="311"/>
      <c r="C425" s="311"/>
      <c r="D425" s="311" t="str">
        <f t="shared" si="6"/>
        <v/>
      </c>
      <c r="E425" s="344"/>
    </row>
    <row r="426" ht="14.25" spans="1:5">
      <c r="A426" s="346" t="s">
        <v>360</v>
      </c>
      <c r="B426" s="311"/>
      <c r="C426" s="311"/>
      <c r="D426" s="311" t="str">
        <f t="shared" si="6"/>
        <v/>
      </c>
      <c r="E426" s="344"/>
    </row>
    <row r="427" ht="14.25" spans="1:5">
      <c r="A427" s="347" t="s">
        <v>361</v>
      </c>
      <c r="B427" s="311"/>
      <c r="C427" s="311"/>
      <c r="D427" s="311" t="str">
        <f t="shared" si="6"/>
        <v/>
      </c>
      <c r="E427" s="344"/>
    </row>
    <row r="428" ht="14.25" spans="1:5">
      <c r="A428" s="347" t="s">
        <v>362</v>
      </c>
      <c r="B428" s="311">
        <v>578</v>
      </c>
      <c r="C428" s="311">
        <v>28</v>
      </c>
      <c r="D428" s="311">
        <f t="shared" si="6"/>
        <v>4.8</v>
      </c>
      <c r="E428" s="344"/>
    </row>
    <row r="429" ht="14.25" spans="1:5">
      <c r="A429" s="347" t="s">
        <v>363</v>
      </c>
      <c r="B429" s="311">
        <f>SUM(B430:B432)</f>
        <v>40</v>
      </c>
      <c r="C429" s="311">
        <f>SUM(C430:C432)</f>
        <v>45</v>
      </c>
      <c r="D429" s="311">
        <f t="shared" si="6"/>
        <v>112.5</v>
      </c>
      <c r="E429" s="344"/>
    </row>
    <row r="430" ht="14.25" spans="1:5">
      <c r="A430" s="344" t="s">
        <v>351</v>
      </c>
      <c r="B430" s="311"/>
      <c r="C430" s="311"/>
      <c r="D430" s="311" t="str">
        <f t="shared" si="6"/>
        <v/>
      </c>
      <c r="E430" s="344"/>
    </row>
    <row r="431" ht="14.25" spans="1:5">
      <c r="A431" s="346" t="s">
        <v>364</v>
      </c>
      <c r="B431" s="311"/>
      <c r="C431" s="311"/>
      <c r="D431" s="311" t="str">
        <f t="shared" si="6"/>
        <v/>
      </c>
      <c r="E431" s="344"/>
    </row>
    <row r="432" ht="14.25" spans="1:5">
      <c r="A432" s="347" t="s">
        <v>365</v>
      </c>
      <c r="B432" s="311">
        <v>40</v>
      </c>
      <c r="C432" s="311">
        <v>45</v>
      </c>
      <c r="D432" s="311">
        <f t="shared" si="6"/>
        <v>112.5</v>
      </c>
      <c r="E432" s="344"/>
    </row>
    <row r="433" ht="14.25" spans="1:5">
      <c r="A433" s="347" t="s">
        <v>366</v>
      </c>
      <c r="B433" s="311">
        <f>SUM(B434:B437)</f>
        <v>0</v>
      </c>
      <c r="C433" s="311">
        <f>SUM(C434:C437)</f>
        <v>0</v>
      </c>
      <c r="D433" s="311" t="str">
        <f t="shared" si="6"/>
        <v/>
      </c>
      <c r="E433" s="344"/>
    </row>
    <row r="434" ht="14.25" spans="1:5">
      <c r="A434" s="347" t="s">
        <v>351</v>
      </c>
      <c r="B434" s="311"/>
      <c r="C434" s="311"/>
      <c r="D434" s="311" t="str">
        <f t="shared" si="6"/>
        <v/>
      </c>
      <c r="E434" s="344"/>
    </row>
    <row r="435" ht="14.25" spans="1:5">
      <c r="A435" s="346" t="s">
        <v>367</v>
      </c>
      <c r="B435" s="311"/>
      <c r="C435" s="311"/>
      <c r="D435" s="311" t="str">
        <f t="shared" si="6"/>
        <v/>
      </c>
      <c r="E435" s="344"/>
    </row>
    <row r="436" ht="14.25" spans="1:5">
      <c r="A436" s="346" t="s">
        <v>368</v>
      </c>
      <c r="B436" s="311"/>
      <c r="C436" s="311"/>
      <c r="D436" s="311" t="str">
        <f t="shared" si="6"/>
        <v/>
      </c>
      <c r="E436" s="344"/>
    </row>
    <row r="437" ht="14.25" spans="1:5">
      <c r="A437" s="346" t="s">
        <v>369</v>
      </c>
      <c r="B437" s="311"/>
      <c r="C437" s="311"/>
      <c r="D437" s="311" t="str">
        <f t="shared" si="6"/>
        <v/>
      </c>
      <c r="E437" s="344"/>
    </row>
    <row r="438" ht="14.25" spans="1:5">
      <c r="A438" s="347" t="s">
        <v>370</v>
      </c>
      <c r="B438" s="311">
        <f>SUM(B439:B442)</f>
        <v>0</v>
      </c>
      <c r="C438" s="311">
        <f>SUM(C439:C442)</f>
        <v>0</v>
      </c>
      <c r="D438" s="311" t="str">
        <f t="shared" si="6"/>
        <v/>
      </c>
      <c r="E438" s="344"/>
    </row>
    <row r="439" ht="14.25" spans="1:5">
      <c r="A439" s="347" t="s">
        <v>371</v>
      </c>
      <c r="B439" s="311"/>
      <c r="C439" s="311"/>
      <c r="D439" s="311" t="str">
        <f t="shared" si="6"/>
        <v/>
      </c>
      <c r="E439" s="344"/>
    </row>
    <row r="440" ht="14.25" spans="1:5">
      <c r="A440" s="347" t="s">
        <v>372</v>
      </c>
      <c r="B440" s="311"/>
      <c r="C440" s="311"/>
      <c r="D440" s="311" t="str">
        <f t="shared" si="6"/>
        <v/>
      </c>
      <c r="E440" s="344"/>
    </row>
    <row r="441" ht="14.25" spans="1:5">
      <c r="A441" s="347" t="s">
        <v>373</v>
      </c>
      <c r="B441" s="311"/>
      <c r="C441" s="311"/>
      <c r="D441" s="311" t="str">
        <f t="shared" si="6"/>
        <v/>
      </c>
      <c r="E441" s="344"/>
    </row>
    <row r="442" ht="14.25" spans="1:5">
      <c r="A442" s="347" t="s">
        <v>374</v>
      </c>
      <c r="B442" s="311"/>
      <c r="C442" s="311"/>
      <c r="D442" s="311" t="str">
        <f t="shared" si="6"/>
        <v/>
      </c>
      <c r="E442" s="344"/>
    </row>
    <row r="443" ht="14.25" spans="1:5">
      <c r="A443" s="346" t="s">
        <v>375</v>
      </c>
      <c r="B443" s="311">
        <f>SUM(B444:B449)</f>
        <v>3</v>
      </c>
      <c r="C443" s="311">
        <f>SUM(C444:C449)</f>
        <v>0</v>
      </c>
      <c r="D443" s="311">
        <f t="shared" si="6"/>
        <v>0</v>
      </c>
      <c r="E443" s="344"/>
    </row>
    <row r="444" ht="14.25" spans="1:5">
      <c r="A444" s="346" t="s">
        <v>351</v>
      </c>
      <c r="B444" s="311"/>
      <c r="C444" s="311"/>
      <c r="D444" s="311" t="str">
        <f t="shared" si="6"/>
        <v/>
      </c>
      <c r="E444" s="344"/>
    </row>
    <row r="445" ht="14.25" spans="1:5">
      <c r="A445" s="347" t="s">
        <v>376</v>
      </c>
      <c r="B445" s="311">
        <v>3</v>
      </c>
      <c r="C445" s="311"/>
      <c r="D445" s="311">
        <f t="shared" si="6"/>
        <v>0</v>
      </c>
      <c r="E445" s="344"/>
    </row>
    <row r="446" ht="14.25" spans="1:5">
      <c r="A446" s="347" t="s">
        <v>377</v>
      </c>
      <c r="B446" s="311"/>
      <c r="C446" s="311"/>
      <c r="D446" s="311" t="str">
        <f t="shared" si="6"/>
        <v/>
      </c>
      <c r="E446" s="344"/>
    </row>
    <row r="447" ht="14.25" spans="1:5">
      <c r="A447" s="347" t="s">
        <v>378</v>
      </c>
      <c r="B447" s="311"/>
      <c r="C447" s="311"/>
      <c r="D447" s="311" t="str">
        <f t="shared" si="6"/>
        <v/>
      </c>
      <c r="E447" s="344"/>
    </row>
    <row r="448" ht="14.25" spans="1:5">
      <c r="A448" s="346" t="s">
        <v>379</v>
      </c>
      <c r="B448" s="311"/>
      <c r="C448" s="311"/>
      <c r="D448" s="311" t="str">
        <f t="shared" si="6"/>
        <v/>
      </c>
      <c r="E448" s="344"/>
    </row>
    <row r="449" ht="14.25" spans="1:5">
      <c r="A449" s="346" t="s">
        <v>380</v>
      </c>
      <c r="B449" s="311"/>
      <c r="C449" s="311"/>
      <c r="D449" s="311" t="str">
        <f t="shared" si="6"/>
        <v/>
      </c>
      <c r="E449" s="344"/>
    </row>
    <row r="450" ht="14.25" spans="1:5">
      <c r="A450" s="346" t="s">
        <v>381</v>
      </c>
      <c r="B450" s="311">
        <f>SUM(B451:B453)</f>
        <v>0</v>
      </c>
      <c r="C450" s="311">
        <f>SUM(C451:C453)</f>
        <v>0</v>
      </c>
      <c r="D450" s="311" t="str">
        <f t="shared" si="6"/>
        <v/>
      </c>
      <c r="E450" s="344"/>
    </row>
    <row r="451" ht="14.25" spans="1:5">
      <c r="A451" s="347" t="s">
        <v>382</v>
      </c>
      <c r="B451" s="311"/>
      <c r="C451" s="311"/>
      <c r="D451" s="311" t="str">
        <f t="shared" si="6"/>
        <v/>
      </c>
      <c r="E451" s="344"/>
    </row>
    <row r="452" ht="14.25" spans="1:5">
      <c r="A452" s="347" t="s">
        <v>383</v>
      </c>
      <c r="B452" s="311"/>
      <c r="C452" s="311"/>
      <c r="D452" s="311" t="str">
        <f t="shared" si="6"/>
        <v/>
      </c>
      <c r="E452" s="344"/>
    </row>
    <row r="453" ht="14.25" spans="1:5">
      <c r="A453" s="347" t="s">
        <v>384</v>
      </c>
      <c r="B453" s="311"/>
      <c r="C453" s="311"/>
      <c r="D453" s="311" t="str">
        <f t="shared" ref="D453:D516" si="7">IF(B453=0,"",ROUND(C453/B453*100,1))</f>
        <v/>
      </c>
      <c r="E453" s="344"/>
    </row>
    <row r="454" ht="14.25" spans="1:5">
      <c r="A454" s="344" t="s">
        <v>385</v>
      </c>
      <c r="B454" s="311">
        <f>SUM(B455:B457)</f>
        <v>0</v>
      </c>
      <c r="C454" s="311">
        <f>SUM(C455:C457)</f>
        <v>0</v>
      </c>
      <c r="D454" s="311" t="str">
        <f t="shared" si="7"/>
        <v/>
      </c>
      <c r="E454" s="344"/>
    </row>
    <row r="455" ht="14.25" spans="1:5">
      <c r="A455" s="347" t="s">
        <v>386</v>
      </c>
      <c r="B455" s="311"/>
      <c r="C455" s="311"/>
      <c r="D455" s="311" t="str">
        <f t="shared" si="7"/>
        <v/>
      </c>
      <c r="E455" s="344"/>
    </row>
    <row r="456" ht="14.25" spans="1:5">
      <c r="A456" s="347" t="s">
        <v>387</v>
      </c>
      <c r="B456" s="311"/>
      <c r="C456" s="311"/>
      <c r="D456" s="311" t="str">
        <f t="shared" si="7"/>
        <v/>
      </c>
      <c r="E456" s="344"/>
    </row>
    <row r="457" ht="14.25" spans="1:5">
      <c r="A457" s="347" t="s">
        <v>388</v>
      </c>
      <c r="B457" s="311"/>
      <c r="C457" s="311"/>
      <c r="D457" s="311" t="str">
        <f t="shared" si="7"/>
        <v/>
      </c>
      <c r="E457" s="344"/>
    </row>
    <row r="458" ht="14.25" spans="1:5">
      <c r="A458" s="346" t="s">
        <v>389</v>
      </c>
      <c r="B458" s="311">
        <f>SUM(B459:B462)</f>
        <v>93</v>
      </c>
      <c r="C458" s="311">
        <f>SUM(C459:C462)</f>
        <v>227</v>
      </c>
      <c r="D458" s="311">
        <f t="shared" si="7"/>
        <v>244.1</v>
      </c>
      <c r="E458" s="344"/>
    </row>
    <row r="459" ht="14.25" spans="1:5">
      <c r="A459" s="346" t="s">
        <v>390</v>
      </c>
      <c r="B459" s="311">
        <v>24</v>
      </c>
      <c r="C459" s="311"/>
      <c r="D459" s="311">
        <f t="shared" si="7"/>
        <v>0</v>
      </c>
      <c r="E459" s="344"/>
    </row>
    <row r="460" ht="14.25" spans="1:5">
      <c r="A460" s="347" t="s">
        <v>391</v>
      </c>
      <c r="B460" s="311"/>
      <c r="C460" s="311"/>
      <c r="D460" s="311" t="str">
        <f t="shared" si="7"/>
        <v/>
      </c>
      <c r="E460" s="344"/>
    </row>
    <row r="461" ht="14.25" spans="1:5">
      <c r="A461" s="347" t="s">
        <v>392</v>
      </c>
      <c r="B461" s="311"/>
      <c r="C461" s="311"/>
      <c r="D461" s="311" t="str">
        <f t="shared" si="7"/>
        <v/>
      </c>
      <c r="E461" s="344"/>
    </row>
    <row r="462" ht="14.25" spans="1:5">
      <c r="A462" s="347" t="s">
        <v>393</v>
      </c>
      <c r="B462" s="311">
        <v>69</v>
      </c>
      <c r="C462" s="311">
        <v>227</v>
      </c>
      <c r="D462" s="311">
        <f t="shared" si="7"/>
        <v>329</v>
      </c>
      <c r="E462" s="344"/>
    </row>
    <row r="463" ht="14.25" spans="1:5">
      <c r="A463" s="344" t="s">
        <v>74</v>
      </c>
      <c r="B463" s="311">
        <f>SUM(B464,B480,B488,B499,B508,B516)</f>
        <v>1268</v>
      </c>
      <c r="C463" s="311">
        <f>SUM(C464,C480,C488,C499,C508,C516)</f>
        <v>871</v>
      </c>
      <c r="D463" s="311">
        <f t="shared" si="7"/>
        <v>68.7</v>
      </c>
      <c r="E463" s="344"/>
    </row>
    <row r="464" ht="14.25" spans="1:5">
      <c r="A464" s="344" t="s">
        <v>394</v>
      </c>
      <c r="B464" s="311">
        <f>SUM(B465:B479)</f>
        <v>467</v>
      </c>
      <c r="C464" s="311">
        <f>SUM(C465:C479)</f>
        <v>362</v>
      </c>
      <c r="D464" s="311">
        <f t="shared" si="7"/>
        <v>77.5</v>
      </c>
      <c r="E464" s="344"/>
    </row>
    <row r="465" ht="14.25" spans="1:5">
      <c r="A465" s="344" t="s">
        <v>96</v>
      </c>
      <c r="B465" s="311">
        <v>398</v>
      </c>
      <c r="C465" s="311">
        <v>355</v>
      </c>
      <c r="D465" s="311">
        <f t="shared" si="7"/>
        <v>89.2</v>
      </c>
      <c r="E465" s="344"/>
    </row>
    <row r="466" ht="14.25" spans="1:5">
      <c r="A466" s="344" t="s">
        <v>97</v>
      </c>
      <c r="B466" s="311"/>
      <c r="C466" s="311"/>
      <c r="D466" s="311" t="str">
        <f t="shared" si="7"/>
        <v/>
      </c>
      <c r="E466" s="344"/>
    </row>
    <row r="467" ht="14.25" spans="1:5">
      <c r="A467" s="344" t="s">
        <v>98</v>
      </c>
      <c r="B467" s="311"/>
      <c r="C467" s="311"/>
      <c r="D467" s="311" t="str">
        <f t="shared" si="7"/>
        <v/>
      </c>
      <c r="E467" s="344"/>
    </row>
    <row r="468" ht="14.25" spans="1:5">
      <c r="A468" s="344" t="s">
        <v>395</v>
      </c>
      <c r="B468" s="311"/>
      <c r="C468" s="311"/>
      <c r="D468" s="311" t="str">
        <f t="shared" si="7"/>
        <v/>
      </c>
      <c r="E468" s="344"/>
    </row>
    <row r="469" ht="14.25" spans="1:5">
      <c r="A469" s="344" t="s">
        <v>396</v>
      </c>
      <c r="B469" s="311"/>
      <c r="C469" s="311"/>
      <c r="D469" s="311" t="str">
        <f t="shared" si="7"/>
        <v/>
      </c>
      <c r="E469" s="344"/>
    </row>
    <row r="470" ht="14.25" spans="1:5">
      <c r="A470" s="344" t="s">
        <v>397</v>
      </c>
      <c r="B470" s="311"/>
      <c r="C470" s="311"/>
      <c r="D470" s="311" t="str">
        <f t="shared" si="7"/>
        <v/>
      </c>
      <c r="E470" s="344"/>
    </row>
    <row r="471" ht="14.25" spans="1:5">
      <c r="A471" s="344" t="s">
        <v>398</v>
      </c>
      <c r="B471" s="311"/>
      <c r="C471" s="311"/>
      <c r="D471" s="311" t="str">
        <f t="shared" si="7"/>
        <v/>
      </c>
      <c r="E471" s="344"/>
    </row>
    <row r="472" ht="14.25" spans="1:5">
      <c r="A472" s="344" t="s">
        <v>399</v>
      </c>
      <c r="B472" s="311"/>
      <c r="C472" s="311"/>
      <c r="D472" s="311" t="str">
        <f t="shared" si="7"/>
        <v/>
      </c>
      <c r="E472" s="344"/>
    </row>
    <row r="473" ht="14.25" spans="1:5">
      <c r="A473" s="344" t="s">
        <v>400</v>
      </c>
      <c r="B473" s="311">
        <v>11</v>
      </c>
      <c r="C473" s="311"/>
      <c r="D473" s="311">
        <f t="shared" si="7"/>
        <v>0</v>
      </c>
      <c r="E473" s="344"/>
    </row>
    <row r="474" ht="14.25" spans="1:5">
      <c r="A474" s="344" t="s">
        <v>401</v>
      </c>
      <c r="B474" s="311"/>
      <c r="C474" s="311"/>
      <c r="D474" s="311" t="str">
        <f t="shared" si="7"/>
        <v/>
      </c>
      <c r="E474" s="344"/>
    </row>
    <row r="475" ht="14.25" spans="1:5">
      <c r="A475" s="344" t="s">
        <v>402</v>
      </c>
      <c r="B475" s="311"/>
      <c r="C475" s="311"/>
      <c r="D475" s="311" t="str">
        <f t="shared" si="7"/>
        <v/>
      </c>
      <c r="E475" s="344"/>
    </row>
    <row r="476" ht="14.25" spans="1:5">
      <c r="A476" s="344" t="s">
        <v>403</v>
      </c>
      <c r="B476" s="311"/>
      <c r="C476" s="311">
        <v>2</v>
      </c>
      <c r="D476" s="311" t="str">
        <f t="shared" si="7"/>
        <v/>
      </c>
      <c r="E476" s="344"/>
    </row>
    <row r="477" ht="14.25" spans="1:5">
      <c r="A477" s="344" t="s">
        <v>404</v>
      </c>
      <c r="B477" s="311"/>
      <c r="C477" s="311"/>
      <c r="D477" s="311" t="str">
        <f t="shared" si="7"/>
        <v/>
      </c>
      <c r="E477" s="344"/>
    </row>
    <row r="478" ht="14.25" spans="1:5">
      <c r="A478" s="344" t="s">
        <v>405</v>
      </c>
      <c r="B478" s="311"/>
      <c r="C478" s="311"/>
      <c r="D478" s="311" t="str">
        <f t="shared" si="7"/>
        <v/>
      </c>
      <c r="E478" s="344"/>
    </row>
    <row r="479" ht="14.25" spans="1:5">
      <c r="A479" s="344" t="s">
        <v>406</v>
      </c>
      <c r="B479" s="311">
        <v>58</v>
      </c>
      <c r="C479" s="311">
        <v>5</v>
      </c>
      <c r="D479" s="311">
        <f t="shared" si="7"/>
        <v>8.6</v>
      </c>
      <c r="E479" s="344"/>
    </row>
    <row r="480" ht="14.25" spans="1:5">
      <c r="A480" s="344" t="s">
        <v>407</v>
      </c>
      <c r="B480" s="311">
        <f>SUM(B481:B487)</f>
        <v>374</v>
      </c>
      <c r="C480" s="311">
        <f>SUM(C481:C487)</f>
        <v>268</v>
      </c>
      <c r="D480" s="311">
        <f t="shared" si="7"/>
        <v>71.7</v>
      </c>
      <c r="E480" s="344"/>
    </row>
    <row r="481" ht="14.25" spans="1:5">
      <c r="A481" s="344" t="s">
        <v>96</v>
      </c>
      <c r="B481" s="311">
        <v>229</v>
      </c>
      <c r="C481" s="311">
        <v>168</v>
      </c>
      <c r="D481" s="311">
        <f t="shared" si="7"/>
        <v>73.4</v>
      </c>
      <c r="E481" s="344"/>
    </row>
    <row r="482" ht="14.25" spans="1:5">
      <c r="A482" s="344" t="s">
        <v>97</v>
      </c>
      <c r="B482" s="311"/>
      <c r="C482" s="311"/>
      <c r="D482" s="311" t="str">
        <f t="shared" si="7"/>
        <v/>
      </c>
      <c r="E482" s="344"/>
    </row>
    <row r="483" ht="14.25" spans="1:5">
      <c r="A483" s="344" t="s">
        <v>98</v>
      </c>
      <c r="B483" s="311"/>
      <c r="C483" s="311"/>
      <c r="D483" s="311" t="str">
        <f t="shared" si="7"/>
        <v/>
      </c>
      <c r="E483" s="344"/>
    </row>
    <row r="484" ht="14.25" spans="1:5">
      <c r="A484" s="344" t="s">
        <v>408</v>
      </c>
      <c r="B484" s="311">
        <v>26</v>
      </c>
      <c r="C484" s="311"/>
      <c r="D484" s="311">
        <f t="shared" si="7"/>
        <v>0</v>
      </c>
      <c r="E484" s="344"/>
    </row>
    <row r="485" ht="14.25" spans="1:5">
      <c r="A485" s="344" t="s">
        <v>409</v>
      </c>
      <c r="B485" s="311"/>
      <c r="C485" s="311"/>
      <c r="D485" s="311" t="str">
        <f t="shared" si="7"/>
        <v/>
      </c>
      <c r="E485" s="344"/>
    </row>
    <row r="486" ht="14.25" spans="1:5">
      <c r="A486" s="344" t="s">
        <v>410</v>
      </c>
      <c r="B486" s="311">
        <v>119</v>
      </c>
      <c r="C486" s="311">
        <v>100</v>
      </c>
      <c r="D486" s="311">
        <f t="shared" si="7"/>
        <v>84</v>
      </c>
      <c r="E486" s="344"/>
    </row>
    <row r="487" ht="14.25" spans="1:5">
      <c r="A487" s="344" t="s">
        <v>411</v>
      </c>
      <c r="B487" s="311"/>
      <c r="C487" s="311"/>
      <c r="D487" s="311" t="str">
        <f t="shared" si="7"/>
        <v/>
      </c>
      <c r="E487" s="344"/>
    </row>
    <row r="488" ht="14.25" spans="1:5">
      <c r="A488" s="344" t="s">
        <v>412</v>
      </c>
      <c r="B488" s="311">
        <f>SUM(B489:B498)</f>
        <v>102</v>
      </c>
      <c r="C488" s="311">
        <f>SUM(C489:C498)</f>
        <v>0</v>
      </c>
      <c r="D488" s="311">
        <f t="shared" si="7"/>
        <v>0</v>
      </c>
      <c r="E488" s="344"/>
    </row>
    <row r="489" ht="14.25" spans="1:5">
      <c r="A489" s="344" t="s">
        <v>96</v>
      </c>
      <c r="B489" s="311"/>
      <c r="C489" s="311"/>
      <c r="D489" s="311" t="str">
        <f t="shared" si="7"/>
        <v/>
      </c>
      <c r="E489" s="344"/>
    </row>
    <row r="490" ht="14.25" spans="1:5">
      <c r="A490" s="344" t="s">
        <v>97</v>
      </c>
      <c r="B490" s="311"/>
      <c r="C490" s="311"/>
      <c r="D490" s="311" t="str">
        <f t="shared" si="7"/>
        <v/>
      </c>
      <c r="E490" s="344"/>
    </row>
    <row r="491" ht="14.25" spans="1:5">
      <c r="A491" s="344" t="s">
        <v>98</v>
      </c>
      <c r="B491" s="311"/>
      <c r="C491" s="311"/>
      <c r="D491" s="311" t="str">
        <f t="shared" si="7"/>
        <v/>
      </c>
      <c r="E491" s="344"/>
    </row>
    <row r="492" ht="14.25" spans="1:5">
      <c r="A492" s="344" t="s">
        <v>413</v>
      </c>
      <c r="B492" s="311"/>
      <c r="C492" s="311"/>
      <c r="D492" s="311" t="str">
        <f t="shared" si="7"/>
        <v/>
      </c>
      <c r="E492" s="344"/>
    </row>
    <row r="493" ht="14.25" spans="1:5">
      <c r="A493" s="344" t="s">
        <v>414</v>
      </c>
      <c r="B493" s="311"/>
      <c r="C493" s="311"/>
      <c r="D493" s="311" t="str">
        <f t="shared" si="7"/>
        <v/>
      </c>
      <c r="E493" s="344"/>
    </row>
    <row r="494" ht="14.25" spans="1:5">
      <c r="A494" s="344" t="s">
        <v>415</v>
      </c>
      <c r="B494" s="311"/>
      <c r="C494" s="311"/>
      <c r="D494" s="311" t="str">
        <f t="shared" si="7"/>
        <v/>
      </c>
      <c r="E494" s="344"/>
    </row>
    <row r="495" ht="14.25" spans="1:5">
      <c r="A495" s="344" t="s">
        <v>416</v>
      </c>
      <c r="B495" s="311">
        <v>102</v>
      </c>
      <c r="C495" s="311"/>
      <c r="D495" s="311">
        <f t="shared" si="7"/>
        <v>0</v>
      </c>
      <c r="E495" s="344"/>
    </row>
    <row r="496" ht="14.25" spans="1:5">
      <c r="A496" s="344" t="s">
        <v>417</v>
      </c>
      <c r="B496" s="311"/>
      <c r="C496" s="311"/>
      <c r="D496" s="311" t="str">
        <f t="shared" si="7"/>
        <v/>
      </c>
      <c r="E496" s="344"/>
    </row>
    <row r="497" ht="14.25" spans="1:5">
      <c r="A497" s="344" t="s">
        <v>418</v>
      </c>
      <c r="B497" s="311"/>
      <c r="C497" s="311"/>
      <c r="D497" s="311" t="str">
        <f t="shared" si="7"/>
        <v/>
      </c>
      <c r="E497" s="344"/>
    </row>
    <row r="498" ht="14.25" spans="1:5">
      <c r="A498" s="344" t="s">
        <v>419</v>
      </c>
      <c r="B498" s="311"/>
      <c r="C498" s="311"/>
      <c r="D498" s="311" t="str">
        <f t="shared" si="7"/>
        <v/>
      </c>
      <c r="E498" s="344"/>
    </row>
    <row r="499" ht="14.25" spans="1:5">
      <c r="A499" s="344" t="s">
        <v>420</v>
      </c>
      <c r="B499" s="311">
        <f>SUM(B500:B507)</f>
        <v>0</v>
      </c>
      <c r="C499" s="311">
        <f>SUM(C500:C507)</f>
        <v>0</v>
      </c>
      <c r="D499" s="311" t="str">
        <f t="shared" si="7"/>
        <v/>
      </c>
      <c r="E499" s="344"/>
    </row>
    <row r="500" ht="14.25" spans="1:5">
      <c r="A500" s="344" t="s">
        <v>96</v>
      </c>
      <c r="B500" s="311"/>
      <c r="C500" s="311"/>
      <c r="D500" s="311" t="str">
        <f t="shared" si="7"/>
        <v/>
      </c>
      <c r="E500" s="344"/>
    </row>
    <row r="501" ht="14.25" spans="1:5">
      <c r="A501" s="344" t="s">
        <v>421</v>
      </c>
      <c r="B501" s="311"/>
      <c r="C501" s="311"/>
      <c r="D501" s="311" t="str">
        <f t="shared" si="7"/>
        <v/>
      </c>
      <c r="E501" s="344"/>
    </row>
    <row r="502" ht="14.25" spans="1:5">
      <c r="A502" s="344" t="s">
        <v>98</v>
      </c>
      <c r="B502" s="311"/>
      <c r="C502" s="311"/>
      <c r="D502" s="311" t="str">
        <f t="shared" si="7"/>
        <v/>
      </c>
      <c r="E502" s="344"/>
    </row>
    <row r="503" ht="14.25" spans="1:5">
      <c r="A503" s="344" t="s">
        <v>422</v>
      </c>
      <c r="B503" s="311"/>
      <c r="C503" s="311"/>
      <c r="D503" s="311" t="str">
        <f t="shared" si="7"/>
        <v/>
      </c>
      <c r="E503" s="344"/>
    </row>
    <row r="504" ht="14.25" spans="1:5">
      <c r="A504" s="344" t="s">
        <v>423</v>
      </c>
      <c r="B504" s="311"/>
      <c r="C504" s="311"/>
      <c r="D504" s="311" t="str">
        <f t="shared" si="7"/>
        <v/>
      </c>
      <c r="E504" s="344"/>
    </row>
    <row r="505" ht="14.25" spans="1:5">
      <c r="A505" s="344" t="s">
        <v>424</v>
      </c>
      <c r="B505" s="311"/>
      <c r="C505" s="311"/>
      <c r="D505" s="311" t="str">
        <f t="shared" si="7"/>
        <v/>
      </c>
      <c r="E505" s="344"/>
    </row>
    <row r="506" ht="14.25" spans="1:5">
      <c r="A506" s="344" t="s">
        <v>425</v>
      </c>
      <c r="B506" s="311"/>
      <c r="C506" s="311"/>
      <c r="D506" s="311" t="str">
        <f t="shared" si="7"/>
        <v/>
      </c>
      <c r="E506" s="344"/>
    </row>
    <row r="507" ht="14.25" spans="1:5">
      <c r="A507" s="344" t="s">
        <v>426</v>
      </c>
      <c r="B507" s="311"/>
      <c r="C507" s="311"/>
      <c r="D507" s="311" t="str">
        <f t="shared" si="7"/>
        <v/>
      </c>
      <c r="E507" s="344"/>
    </row>
    <row r="508" ht="14.25" spans="1:5">
      <c r="A508" s="344" t="s">
        <v>427</v>
      </c>
      <c r="B508" s="311">
        <f>SUM(B509:B515)</f>
        <v>319</v>
      </c>
      <c r="C508" s="311">
        <f>SUM(C509:C515)</f>
        <v>241</v>
      </c>
      <c r="D508" s="311">
        <f t="shared" si="7"/>
        <v>75.5</v>
      </c>
      <c r="E508" s="344"/>
    </row>
    <row r="509" ht="14.25" spans="1:5">
      <c r="A509" s="344" t="s">
        <v>96</v>
      </c>
      <c r="B509" s="311">
        <v>319</v>
      </c>
      <c r="C509" s="311">
        <v>241</v>
      </c>
      <c r="D509" s="311">
        <f t="shared" si="7"/>
        <v>75.5</v>
      </c>
      <c r="E509" s="344"/>
    </row>
    <row r="510" ht="14.25" spans="1:5">
      <c r="A510" s="344" t="s">
        <v>97</v>
      </c>
      <c r="B510" s="311"/>
      <c r="C510" s="311"/>
      <c r="D510" s="311" t="str">
        <f t="shared" si="7"/>
        <v/>
      </c>
      <c r="E510" s="344"/>
    </row>
    <row r="511" ht="14.25" spans="1:5">
      <c r="A511" s="344" t="s">
        <v>98</v>
      </c>
      <c r="B511" s="311"/>
      <c r="C511" s="311"/>
      <c r="D511" s="311" t="str">
        <f t="shared" si="7"/>
        <v/>
      </c>
      <c r="E511" s="344"/>
    </row>
    <row r="512" ht="14.25" spans="1:5">
      <c r="A512" s="344" t="s">
        <v>428</v>
      </c>
      <c r="B512" s="311"/>
      <c r="C512" s="311"/>
      <c r="D512" s="311" t="str">
        <f t="shared" si="7"/>
        <v/>
      </c>
      <c r="E512" s="344"/>
    </row>
    <row r="513" ht="14.25" spans="1:5">
      <c r="A513" s="344" t="s">
        <v>429</v>
      </c>
      <c r="B513" s="311"/>
      <c r="C513" s="311"/>
      <c r="D513" s="311" t="str">
        <f t="shared" si="7"/>
        <v/>
      </c>
      <c r="E513" s="344"/>
    </row>
    <row r="514" ht="14.25" spans="1:5">
      <c r="A514" s="344" t="s">
        <v>430</v>
      </c>
      <c r="B514" s="311"/>
      <c r="C514" s="311"/>
      <c r="D514" s="311" t="str">
        <f t="shared" si="7"/>
        <v/>
      </c>
      <c r="E514" s="344"/>
    </row>
    <row r="515" ht="14.25" spans="1:5">
      <c r="A515" s="344" t="s">
        <v>431</v>
      </c>
      <c r="B515" s="311"/>
      <c r="C515" s="311"/>
      <c r="D515" s="311" t="str">
        <f t="shared" si="7"/>
        <v/>
      </c>
      <c r="E515" s="344"/>
    </row>
    <row r="516" ht="14.25" spans="1:5">
      <c r="A516" s="344" t="s">
        <v>432</v>
      </c>
      <c r="B516" s="311">
        <f>SUM(B517:B519)</f>
        <v>6</v>
      </c>
      <c r="C516" s="311">
        <f>SUM(C517:C519)</f>
        <v>0</v>
      </c>
      <c r="D516" s="311">
        <f t="shared" si="7"/>
        <v>0</v>
      </c>
      <c r="E516" s="344"/>
    </row>
    <row r="517" ht="14.25" spans="1:5">
      <c r="A517" s="344" t="s">
        <v>433</v>
      </c>
      <c r="B517" s="311"/>
      <c r="C517" s="311"/>
      <c r="D517" s="311" t="str">
        <f t="shared" ref="D517:D580" si="8">IF(B517=0,"",ROUND(C517/B517*100,1))</f>
        <v/>
      </c>
      <c r="E517" s="344"/>
    </row>
    <row r="518" ht="14.25" spans="1:5">
      <c r="A518" s="344" t="s">
        <v>434</v>
      </c>
      <c r="B518" s="311"/>
      <c r="C518" s="311"/>
      <c r="D518" s="311" t="str">
        <f t="shared" si="8"/>
        <v/>
      </c>
      <c r="E518" s="344"/>
    </row>
    <row r="519" ht="14.25" spans="1:5">
      <c r="A519" s="344" t="s">
        <v>435</v>
      </c>
      <c r="B519" s="311">
        <v>6</v>
      </c>
      <c r="C519" s="311"/>
      <c r="D519" s="311">
        <f t="shared" si="8"/>
        <v>0</v>
      </c>
      <c r="E519" s="344"/>
    </row>
    <row r="520" ht="14.25" spans="1:5">
      <c r="A520" s="344" t="s">
        <v>75</v>
      </c>
      <c r="B520" s="311">
        <f>SUM(B521,B535,B543,B545,B553,B557,B567,B575,B582,B590,B599,B604,B607,B610,B613,B616,B619,B623,B628,B636,B639)</f>
        <v>11617</v>
      </c>
      <c r="C520" s="311">
        <f>SUM(C521,C535,C543,C545,C553,C557,C567,C575,C582,C590,C599,C604,C607,C610,C613,C616,C619,C623,C628,C636,C639)</f>
        <v>10730</v>
      </c>
      <c r="D520" s="311">
        <f t="shared" si="8"/>
        <v>92.4</v>
      </c>
      <c r="E520" s="344"/>
    </row>
    <row r="521" ht="14.25" spans="1:5">
      <c r="A521" s="344" t="s">
        <v>436</v>
      </c>
      <c r="B521" s="311">
        <f>SUM(B522:B534)</f>
        <v>422</v>
      </c>
      <c r="C521" s="311">
        <f>SUM(C522:C534)</f>
        <v>508</v>
      </c>
      <c r="D521" s="311">
        <f t="shared" si="8"/>
        <v>120.4</v>
      </c>
      <c r="E521" s="344"/>
    </row>
    <row r="522" ht="14.25" spans="1:5">
      <c r="A522" s="344" t="s">
        <v>96</v>
      </c>
      <c r="B522" s="311">
        <v>416</v>
      </c>
      <c r="C522" s="311">
        <v>491</v>
      </c>
      <c r="D522" s="311">
        <f t="shared" si="8"/>
        <v>118</v>
      </c>
      <c r="E522" s="344"/>
    </row>
    <row r="523" ht="14.25" spans="1:5">
      <c r="A523" s="344" t="s">
        <v>97</v>
      </c>
      <c r="B523" s="311"/>
      <c r="C523" s="311"/>
      <c r="D523" s="311" t="str">
        <f t="shared" si="8"/>
        <v/>
      </c>
      <c r="E523" s="344"/>
    </row>
    <row r="524" ht="14.25" spans="1:5">
      <c r="A524" s="344" t="s">
        <v>98</v>
      </c>
      <c r="B524" s="311"/>
      <c r="C524" s="311"/>
      <c r="D524" s="311" t="str">
        <f t="shared" si="8"/>
        <v/>
      </c>
      <c r="E524" s="344"/>
    </row>
    <row r="525" ht="14.25" spans="1:5">
      <c r="A525" s="344" t="s">
        <v>437</v>
      </c>
      <c r="B525" s="311"/>
      <c r="C525" s="311"/>
      <c r="D525" s="311" t="str">
        <f t="shared" si="8"/>
        <v/>
      </c>
      <c r="E525" s="344"/>
    </row>
    <row r="526" ht="14.25" spans="1:5">
      <c r="A526" s="344" t="s">
        <v>438</v>
      </c>
      <c r="B526" s="311"/>
      <c r="C526" s="311"/>
      <c r="D526" s="311" t="str">
        <f t="shared" si="8"/>
        <v/>
      </c>
      <c r="E526" s="344"/>
    </row>
    <row r="527" ht="14.25" spans="1:5">
      <c r="A527" s="344" t="s">
        <v>439</v>
      </c>
      <c r="B527" s="311"/>
      <c r="C527" s="311"/>
      <c r="D527" s="311" t="str">
        <f t="shared" si="8"/>
        <v/>
      </c>
      <c r="E527" s="344"/>
    </row>
    <row r="528" ht="14.25" spans="1:5">
      <c r="A528" s="344" t="s">
        <v>440</v>
      </c>
      <c r="B528" s="311"/>
      <c r="C528" s="311"/>
      <c r="D528" s="311" t="str">
        <f t="shared" si="8"/>
        <v/>
      </c>
      <c r="E528" s="344"/>
    </row>
    <row r="529" ht="14.25" spans="1:5">
      <c r="A529" s="344" t="s">
        <v>138</v>
      </c>
      <c r="B529" s="311"/>
      <c r="C529" s="311"/>
      <c r="D529" s="311" t="str">
        <f t="shared" si="8"/>
        <v/>
      </c>
      <c r="E529" s="344"/>
    </row>
    <row r="530" ht="14.25" spans="1:5">
      <c r="A530" s="344" t="s">
        <v>441</v>
      </c>
      <c r="B530" s="311"/>
      <c r="C530" s="311"/>
      <c r="D530" s="311" t="str">
        <f t="shared" si="8"/>
        <v/>
      </c>
      <c r="E530" s="344"/>
    </row>
    <row r="531" ht="14.25" spans="1:5">
      <c r="A531" s="344" t="s">
        <v>442</v>
      </c>
      <c r="B531" s="311"/>
      <c r="C531" s="311"/>
      <c r="D531" s="311" t="str">
        <f t="shared" si="8"/>
        <v/>
      </c>
      <c r="E531" s="344"/>
    </row>
    <row r="532" ht="14.25" spans="1:5">
      <c r="A532" s="344" t="s">
        <v>443</v>
      </c>
      <c r="B532" s="311"/>
      <c r="C532" s="311"/>
      <c r="D532" s="311" t="str">
        <f t="shared" si="8"/>
        <v/>
      </c>
      <c r="E532" s="344"/>
    </row>
    <row r="533" ht="14.25" spans="1:5">
      <c r="A533" s="344" t="s">
        <v>444</v>
      </c>
      <c r="B533" s="311"/>
      <c r="C533" s="311">
        <v>3</v>
      </c>
      <c r="D533" s="311" t="str">
        <f t="shared" si="8"/>
        <v/>
      </c>
      <c r="E533" s="344"/>
    </row>
    <row r="534" ht="14.25" spans="1:5">
      <c r="A534" s="344" t="s">
        <v>445</v>
      </c>
      <c r="B534" s="311">
        <v>6</v>
      </c>
      <c r="C534" s="311">
        <v>14</v>
      </c>
      <c r="D534" s="311">
        <f t="shared" si="8"/>
        <v>233.3</v>
      </c>
      <c r="E534" s="344"/>
    </row>
    <row r="535" ht="14.25" spans="1:5">
      <c r="A535" s="344" t="s">
        <v>446</v>
      </c>
      <c r="B535" s="311">
        <f>SUM(B536:B542)</f>
        <v>885</v>
      </c>
      <c r="C535" s="311">
        <f>SUM(C536:C542)</f>
        <v>1079</v>
      </c>
      <c r="D535" s="311">
        <f t="shared" si="8"/>
        <v>121.9</v>
      </c>
      <c r="E535" s="344"/>
    </row>
    <row r="536" ht="14.25" spans="1:5">
      <c r="A536" s="344" t="s">
        <v>96</v>
      </c>
      <c r="B536" s="311">
        <v>189</v>
      </c>
      <c r="C536" s="311">
        <v>244</v>
      </c>
      <c r="D536" s="311">
        <f t="shared" si="8"/>
        <v>129.1</v>
      </c>
      <c r="E536" s="344"/>
    </row>
    <row r="537" ht="14.25" spans="1:5">
      <c r="A537" s="344" t="s">
        <v>97</v>
      </c>
      <c r="B537" s="311"/>
      <c r="C537" s="311"/>
      <c r="D537" s="311" t="str">
        <f t="shared" si="8"/>
        <v/>
      </c>
      <c r="E537" s="344"/>
    </row>
    <row r="538" ht="14.25" spans="1:5">
      <c r="A538" s="344" t="s">
        <v>98</v>
      </c>
      <c r="B538" s="311"/>
      <c r="C538" s="311"/>
      <c r="D538" s="311" t="str">
        <f t="shared" si="8"/>
        <v/>
      </c>
      <c r="E538" s="344"/>
    </row>
    <row r="539" ht="14.25" spans="1:5">
      <c r="A539" s="344" t="s">
        <v>447</v>
      </c>
      <c r="B539" s="311"/>
      <c r="C539" s="311"/>
      <c r="D539" s="311" t="str">
        <f t="shared" si="8"/>
        <v/>
      </c>
      <c r="E539" s="344"/>
    </row>
    <row r="540" ht="14.25" spans="1:5">
      <c r="A540" s="344" t="s">
        <v>448</v>
      </c>
      <c r="B540" s="311">
        <v>1</v>
      </c>
      <c r="C540" s="311"/>
      <c r="D540" s="311">
        <f t="shared" si="8"/>
        <v>0</v>
      </c>
      <c r="E540" s="344"/>
    </row>
    <row r="541" ht="14.25" spans="1:5">
      <c r="A541" s="344" t="s">
        <v>449</v>
      </c>
      <c r="B541" s="311">
        <v>311</v>
      </c>
      <c r="C541" s="311">
        <v>450</v>
      </c>
      <c r="D541" s="311">
        <f t="shared" si="8"/>
        <v>144.7</v>
      </c>
      <c r="E541" s="344"/>
    </row>
    <row r="542" ht="14.25" spans="1:5">
      <c r="A542" s="344" t="s">
        <v>450</v>
      </c>
      <c r="B542" s="311">
        <v>384</v>
      </c>
      <c r="C542" s="311">
        <v>385</v>
      </c>
      <c r="D542" s="311">
        <f t="shared" si="8"/>
        <v>100.3</v>
      </c>
      <c r="E542" s="344"/>
    </row>
    <row r="543" ht="14.25" spans="1:5">
      <c r="A543" s="344" t="s">
        <v>451</v>
      </c>
      <c r="B543" s="311">
        <f>SUM(B544)</f>
        <v>0</v>
      </c>
      <c r="C543" s="311">
        <f>SUM(C544)</f>
        <v>0</v>
      </c>
      <c r="D543" s="311" t="str">
        <f t="shared" si="8"/>
        <v/>
      </c>
      <c r="E543" s="344"/>
    </row>
    <row r="544" ht="14.25" spans="1:5">
      <c r="A544" s="344" t="s">
        <v>452</v>
      </c>
      <c r="B544" s="311"/>
      <c r="C544" s="311"/>
      <c r="D544" s="311" t="str">
        <f t="shared" si="8"/>
        <v/>
      </c>
      <c r="E544" s="344"/>
    </row>
    <row r="545" ht="14.25" spans="1:5">
      <c r="A545" s="344" t="s">
        <v>453</v>
      </c>
      <c r="B545" s="311">
        <f>SUM(B546:B552)</f>
        <v>5859</v>
      </c>
      <c r="C545" s="311">
        <f>SUM(C546:C552)</f>
        <v>3669</v>
      </c>
      <c r="D545" s="311">
        <f t="shared" si="8"/>
        <v>62.6</v>
      </c>
      <c r="E545" s="344"/>
    </row>
    <row r="546" ht="14.25" spans="1:5">
      <c r="A546" s="344" t="s">
        <v>454</v>
      </c>
      <c r="B546" s="311">
        <v>298</v>
      </c>
      <c r="C546" s="311">
        <v>312</v>
      </c>
      <c r="D546" s="311">
        <f t="shared" si="8"/>
        <v>104.7</v>
      </c>
      <c r="E546" s="344"/>
    </row>
    <row r="547" ht="14.25" spans="1:5">
      <c r="A547" s="344" t="s">
        <v>455</v>
      </c>
      <c r="B547" s="311">
        <v>816</v>
      </c>
      <c r="C547" s="311">
        <v>634</v>
      </c>
      <c r="D547" s="311">
        <f t="shared" si="8"/>
        <v>77.7</v>
      </c>
      <c r="E547" s="344"/>
    </row>
    <row r="548" ht="14.25" spans="1:5">
      <c r="A548" s="344" t="s">
        <v>456</v>
      </c>
      <c r="B548" s="311"/>
      <c r="C548" s="311"/>
      <c r="D548" s="311" t="str">
        <f t="shared" si="8"/>
        <v/>
      </c>
      <c r="E548" s="344"/>
    </row>
    <row r="549" ht="14.25" spans="1:5">
      <c r="A549" s="344" t="s">
        <v>457</v>
      </c>
      <c r="B549" s="311">
        <v>3363</v>
      </c>
      <c r="C549" s="311">
        <v>2635</v>
      </c>
      <c r="D549" s="311">
        <f t="shared" si="8"/>
        <v>78.4</v>
      </c>
      <c r="E549" s="344"/>
    </row>
    <row r="550" ht="14.25" spans="1:5">
      <c r="A550" s="344" t="s">
        <v>458</v>
      </c>
      <c r="B550" s="311">
        <v>1382</v>
      </c>
      <c r="C550" s="311">
        <v>88</v>
      </c>
      <c r="D550" s="311">
        <f t="shared" si="8"/>
        <v>6.4</v>
      </c>
      <c r="E550" s="344"/>
    </row>
    <row r="551" ht="14.25" spans="1:5">
      <c r="A551" s="344" t="s">
        <v>459</v>
      </c>
      <c r="B551" s="311"/>
      <c r="C551" s="311"/>
      <c r="D551" s="311" t="str">
        <f t="shared" si="8"/>
        <v/>
      </c>
      <c r="E551" s="344"/>
    </row>
    <row r="552" ht="14.25" spans="1:5">
      <c r="A552" s="344" t="s">
        <v>460</v>
      </c>
      <c r="B552" s="311"/>
      <c r="C552" s="311"/>
      <c r="D552" s="311" t="str">
        <f t="shared" si="8"/>
        <v/>
      </c>
      <c r="E552" s="344"/>
    </row>
    <row r="553" ht="14.25" spans="1:5">
      <c r="A553" s="344" t="s">
        <v>461</v>
      </c>
      <c r="B553" s="311">
        <f>SUM(B554:B556)</f>
        <v>0</v>
      </c>
      <c r="C553" s="311">
        <f>SUM(C554:C556)</f>
        <v>0</v>
      </c>
      <c r="D553" s="311" t="str">
        <f t="shared" si="8"/>
        <v/>
      </c>
      <c r="E553" s="344"/>
    </row>
    <row r="554" ht="14.25" spans="1:5">
      <c r="A554" s="344" t="s">
        <v>462</v>
      </c>
      <c r="B554" s="311"/>
      <c r="C554" s="311"/>
      <c r="D554" s="311" t="str">
        <f t="shared" si="8"/>
        <v/>
      </c>
      <c r="E554" s="344"/>
    </row>
    <row r="555" ht="14.25" spans="1:5">
      <c r="A555" s="344" t="s">
        <v>463</v>
      </c>
      <c r="B555" s="311"/>
      <c r="C555" s="311"/>
      <c r="D555" s="311" t="str">
        <f t="shared" si="8"/>
        <v/>
      </c>
      <c r="E555" s="344"/>
    </row>
    <row r="556" ht="14.25" spans="1:5">
      <c r="A556" s="344" t="s">
        <v>464</v>
      </c>
      <c r="B556" s="311"/>
      <c r="C556" s="311"/>
      <c r="D556" s="311" t="str">
        <f t="shared" si="8"/>
        <v/>
      </c>
      <c r="E556" s="344"/>
    </row>
    <row r="557" ht="14.25" spans="1:5">
      <c r="A557" s="344" t="s">
        <v>465</v>
      </c>
      <c r="B557" s="311">
        <f>SUM(B558:B566)</f>
        <v>410</v>
      </c>
      <c r="C557" s="311">
        <f>SUM(C558:C566)</f>
        <v>390</v>
      </c>
      <c r="D557" s="311">
        <f t="shared" si="8"/>
        <v>95.1</v>
      </c>
      <c r="E557" s="344"/>
    </row>
    <row r="558" ht="14.25" spans="1:5">
      <c r="A558" s="344" t="s">
        <v>466</v>
      </c>
      <c r="B558" s="311"/>
      <c r="C558" s="311"/>
      <c r="D558" s="311" t="str">
        <f t="shared" si="8"/>
        <v/>
      </c>
      <c r="E558" s="344"/>
    </row>
    <row r="559" ht="14.25" spans="1:5">
      <c r="A559" s="344" t="s">
        <v>467</v>
      </c>
      <c r="B559" s="311"/>
      <c r="C559" s="311">
        <v>270</v>
      </c>
      <c r="D559" s="311" t="str">
        <f t="shared" si="8"/>
        <v/>
      </c>
      <c r="E559" s="344"/>
    </row>
    <row r="560" ht="14.25" spans="1:5">
      <c r="A560" s="344" t="s">
        <v>468</v>
      </c>
      <c r="B560" s="311"/>
      <c r="C560" s="311"/>
      <c r="D560" s="311" t="str">
        <f t="shared" si="8"/>
        <v/>
      </c>
      <c r="E560" s="344"/>
    </row>
    <row r="561" ht="14.25" spans="1:5">
      <c r="A561" s="344" t="s">
        <v>469</v>
      </c>
      <c r="B561" s="311">
        <v>28</v>
      </c>
      <c r="C561" s="311">
        <v>115</v>
      </c>
      <c r="D561" s="311">
        <f t="shared" si="8"/>
        <v>410.7</v>
      </c>
      <c r="E561" s="344"/>
    </row>
    <row r="562" ht="14.25" spans="1:5">
      <c r="A562" s="344" t="s">
        <v>470</v>
      </c>
      <c r="B562" s="311"/>
      <c r="C562" s="311"/>
      <c r="D562" s="311" t="str">
        <f t="shared" si="8"/>
        <v/>
      </c>
      <c r="E562" s="344"/>
    </row>
    <row r="563" ht="14.25" spans="1:5">
      <c r="A563" s="344" t="s">
        <v>471</v>
      </c>
      <c r="B563" s="311"/>
      <c r="C563" s="311"/>
      <c r="D563" s="311" t="str">
        <f t="shared" si="8"/>
        <v/>
      </c>
      <c r="E563" s="344"/>
    </row>
    <row r="564" ht="14.25" spans="1:5">
      <c r="A564" s="344" t="s">
        <v>472</v>
      </c>
      <c r="B564" s="311"/>
      <c r="C564" s="311"/>
      <c r="D564" s="311" t="str">
        <f t="shared" si="8"/>
        <v/>
      </c>
      <c r="E564" s="344"/>
    </row>
    <row r="565" ht="14.25" spans="1:5">
      <c r="A565" s="344" t="s">
        <v>473</v>
      </c>
      <c r="B565" s="311"/>
      <c r="C565" s="311"/>
      <c r="D565" s="311" t="str">
        <f t="shared" si="8"/>
        <v/>
      </c>
      <c r="E565" s="344"/>
    </row>
    <row r="566" ht="14.25" spans="1:5">
      <c r="A566" s="344" t="s">
        <v>474</v>
      </c>
      <c r="B566" s="311">
        <v>382</v>
      </c>
      <c r="C566" s="311">
        <v>5</v>
      </c>
      <c r="D566" s="311">
        <f t="shared" si="8"/>
        <v>1.3</v>
      </c>
      <c r="E566" s="344"/>
    </row>
    <row r="567" ht="14.25" spans="1:5">
      <c r="A567" s="344" t="s">
        <v>475</v>
      </c>
      <c r="B567" s="311">
        <f>SUM(B568:B574)</f>
        <v>719</v>
      </c>
      <c r="C567" s="311">
        <f>SUM(C568:C574)</f>
        <v>836</v>
      </c>
      <c r="D567" s="311">
        <f t="shared" si="8"/>
        <v>116.3</v>
      </c>
      <c r="E567" s="344"/>
    </row>
    <row r="568" ht="14.25" spans="1:5">
      <c r="A568" s="344" t="s">
        <v>476</v>
      </c>
      <c r="B568" s="311">
        <v>397</v>
      </c>
      <c r="C568" s="311">
        <v>74</v>
      </c>
      <c r="D568" s="311">
        <f t="shared" si="8"/>
        <v>18.6</v>
      </c>
      <c r="E568" s="344"/>
    </row>
    <row r="569" ht="14.25" spans="1:5">
      <c r="A569" s="344" t="s">
        <v>477</v>
      </c>
      <c r="B569" s="311"/>
      <c r="C569" s="311"/>
      <c r="D569" s="311" t="str">
        <f t="shared" si="8"/>
        <v/>
      </c>
      <c r="E569" s="344"/>
    </row>
    <row r="570" ht="14.25" spans="1:5">
      <c r="A570" s="344" t="s">
        <v>478</v>
      </c>
      <c r="B570" s="311"/>
      <c r="C570" s="311"/>
      <c r="D570" s="311" t="str">
        <f t="shared" si="8"/>
        <v/>
      </c>
      <c r="E570" s="344"/>
    </row>
    <row r="571" ht="14.25" spans="1:5">
      <c r="A571" s="344" t="s">
        <v>479</v>
      </c>
      <c r="B571" s="311"/>
      <c r="C571" s="311"/>
      <c r="D571" s="311" t="str">
        <f t="shared" si="8"/>
        <v/>
      </c>
      <c r="E571" s="344"/>
    </row>
    <row r="572" ht="14.25" spans="1:5">
      <c r="A572" s="344" t="s">
        <v>480</v>
      </c>
      <c r="B572" s="311">
        <v>219</v>
      </c>
      <c r="C572" s="311">
        <v>320</v>
      </c>
      <c r="D572" s="311">
        <f t="shared" si="8"/>
        <v>146.1</v>
      </c>
      <c r="E572" s="344"/>
    </row>
    <row r="573" ht="14.25" spans="1:5">
      <c r="A573" s="344" t="s">
        <v>481</v>
      </c>
      <c r="B573" s="311"/>
      <c r="C573" s="311"/>
      <c r="D573" s="311" t="str">
        <f t="shared" si="8"/>
        <v/>
      </c>
      <c r="E573" s="344"/>
    </row>
    <row r="574" ht="14.25" spans="1:5">
      <c r="A574" s="344" t="s">
        <v>482</v>
      </c>
      <c r="B574" s="311">
        <v>103</v>
      </c>
      <c r="C574" s="311">
        <v>442</v>
      </c>
      <c r="D574" s="311">
        <f t="shared" si="8"/>
        <v>429.1</v>
      </c>
      <c r="E574" s="344"/>
    </row>
    <row r="575" ht="14.25" spans="1:5">
      <c r="A575" s="344" t="s">
        <v>483</v>
      </c>
      <c r="B575" s="311">
        <f>SUM(B576:B581)</f>
        <v>82</v>
      </c>
      <c r="C575" s="311">
        <f>SUM(C576:C581)</f>
        <v>315</v>
      </c>
      <c r="D575" s="311">
        <f t="shared" si="8"/>
        <v>384.1</v>
      </c>
      <c r="E575" s="355"/>
    </row>
    <row r="576" ht="14.25" spans="1:5">
      <c r="A576" s="344" t="s">
        <v>484</v>
      </c>
      <c r="B576" s="311">
        <v>82</v>
      </c>
      <c r="C576" s="311">
        <v>315</v>
      </c>
      <c r="D576" s="311">
        <f t="shared" si="8"/>
        <v>384.1</v>
      </c>
      <c r="E576" s="355"/>
    </row>
    <row r="577" ht="14.25" spans="1:5">
      <c r="A577" s="344" t="s">
        <v>485</v>
      </c>
      <c r="B577" s="311"/>
      <c r="C577" s="311"/>
      <c r="D577" s="311" t="str">
        <f t="shared" si="8"/>
        <v/>
      </c>
      <c r="E577" s="344"/>
    </row>
    <row r="578" ht="14.25" spans="1:5">
      <c r="A578" s="344" t="s">
        <v>486</v>
      </c>
      <c r="B578" s="311"/>
      <c r="C578" s="311"/>
      <c r="D578" s="311" t="str">
        <f t="shared" si="8"/>
        <v/>
      </c>
      <c r="E578" s="344"/>
    </row>
    <row r="579" ht="14.25" spans="1:5">
      <c r="A579" s="344" t="s">
        <v>487</v>
      </c>
      <c r="B579" s="311"/>
      <c r="C579" s="311"/>
      <c r="D579" s="311" t="str">
        <f t="shared" si="8"/>
        <v/>
      </c>
      <c r="E579" s="344"/>
    </row>
    <row r="580" ht="14.25" spans="1:5">
      <c r="A580" s="344" t="s">
        <v>488</v>
      </c>
      <c r="B580" s="311"/>
      <c r="C580" s="311"/>
      <c r="D580" s="311" t="str">
        <f t="shared" si="8"/>
        <v/>
      </c>
      <c r="E580" s="344"/>
    </row>
    <row r="581" ht="14.25" spans="1:5">
      <c r="A581" s="344" t="s">
        <v>489</v>
      </c>
      <c r="B581" s="311"/>
      <c r="C581" s="311"/>
      <c r="D581" s="311" t="str">
        <f t="shared" ref="D581:D644" si="9">IF(B581=0,"",ROUND(C581/B581*100,1))</f>
        <v/>
      </c>
      <c r="E581" s="344"/>
    </row>
    <row r="582" ht="14.25" spans="1:5">
      <c r="A582" s="344" t="s">
        <v>490</v>
      </c>
      <c r="B582" s="311">
        <f>SUM(B583:B589)</f>
        <v>167</v>
      </c>
      <c r="C582" s="311">
        <f>SUM(C583:C589)</f>
        <v>260</v>
      </c>
      <c r="D582" s="311">
        <f t="shared" si="9"/>
        <v>155.7</v>
      </c>
      <c r="E582" s="355"/>
    </row>
    <row r="583" ht="14.25" spans="1:5">
      <c r="A583" s="344" t="s">
        <v>491</v>
      </c>
      <c r="B583" s="311"/>
      <c r="C583" s="311"/>
      <c r="D583" s="311" t="str">
        <f t="shared" si="9"/>
        <v/>
      </c>
      <c r="E583" s="355"/>
    </row>
    <row r="584" ht="14.25" spans="1:5">
      <c r="A584" s="344" t="s">
        <v>492</v>
      </c>
      <c r="B584" s="311">
        <v>154</v>
      </c>
      <c r="C584" s="311">
        <v>223</v>
      </c>
      <c r="D584" s="311">
        <f t="shared" si="9"/>
        <v>144.8</v>
      </c>
      <c r="E584" s="355"/>
    </row>
    <row r="585" ht="14.25" spans="1:5">
      <c r="A585" s="344" t="s">
        <v>493</v>
      </c>
      <c r="B585" s="311"/>
      <c r="C585" s="311"/>
      <c r="D585" s="311" t="str">
        <f t="shared" si="9"/>
        <v/>
      </c>
      <c r="E585" s="344"/>
    </row>
    <row r="586" ht="14.25" spans="1:5">
      <c r="A586" s="344" t="s">
        <v>494</v>
      </c>
      <c r="B586" s="311">
        <v>3</v>
      </c>
      <c r="C586" s="311">
        <v>12</v>
      </c>
      <c r="D586" s="311">
        <f t="shared" si="9"/>
        <v>400</v>
      </c>
      <c r="E586" s="344"/>
    </row>
    <row r="587" ht="14.25" spans="1:5">
      <c r="A587" s="344" t="s">
        <v>495</v>
      </c>
      <c r="B587" s="311"/>
      <c r="C587" s="311"/>
      <c r="D587" s="311" t="str">
        <f t="shared" si="9"/>
        <v/>
      </c>
      <c r="E587" s="344"/>
    </row>
    <row r="588" ht="14.25" spans="1:5">
      <c r="A588" s="344" t="s">
        <v>496</v>
      </c>
      <c r="B588" s="311"/>
      <c r="C588" s="311"/>
      <c r="D588" s="311" t="str">
        <f t="shared" si="9"/>
        <v/>
      </c>
      <c r="E588" s="344"/>
    </row>
    <row r="589" ht="14.25" spans="1:5">
      <c r="A589" s="344" t="s">
        <v>497</v>
      </c>
      <c r="B589" s="311">
        <v>10</v>
      </c>
      <c r="C589" s="311">
        <v>25</v>
      </c>
      <c r="D589" s="311">
        <f t="shared" si="9"/>
        <v>250</v>
      </c>
      <c r="E589" s="344"/>
    </row>
    <row r="590" ht="14.25" spans="1:5">
      <c r="A590" s="344" t="s">
        <v>498</v>
      </c>
      <c r="B590" s="311">
        <f>SUM(B591:B598)</f>
        <v>211</v>
      </c>
      <c r="C590" s="311">
        <f>SUM(C591:C598)</f>
        <v>124</v>
      </c>
      <c r="D590" s="311">
        <f t="shared" si="9"/>
        <v>58.8</v>
      </c>
      <c r="E590" s="344"/>
    </row>
    <row r="591" ht="14.25" spans="1:5">
      <c r="A591" s="344" t="s">
        <v>96</v>
      </c>
      <c r="B591" s="311"/>
      <c r="C591" s="311">
        <v>5</v>
      </c>
      <c r="D591" s="311" t="str">
        <f t="shared" si="9"/>
        <v/>
      </c>
      <c r="E591" s="344"/>
    </row>
    <row r="592" ht="14.25" spans="1:5">
      <c r="A592" s="344" t="s">
        <v>97</v>
      </c>
      <c r="B592" s="311"/>
      <c r="C592" s="311"/>
      <c r="D592" s="311" t="str">
        <f t="shared" si="9"/>
        <v/>
      </c>
      <c r="E592" s="344"/>
    </row>
    <row r="593" ht="14.25" spans="1:5">
      <c r="A593" s="344" t="s">
        <v>98</v>
      </c>
      <c r="B593" s="311"/>
      <c r="C593" s="311"/>
      <c r="D593" s="311" t="str">
        <f t="shared" si="9"/>
        <v/>
      </c>
      <c r="E593" s="344"/>
    </row>
    <row r="594" ht="14.25" spans="1:5">
      <c r="A594" s="344" t="s">
        <v>499</v>
      </c>
      <c r="B594" s="311"/>
      <c r="C594" s="311">
        <v>13</v>
      </c>
      <c r="D594" s="311" t="str">
        <f t="shared" si="9"/>
        <v/>
      </c>
      <c r="E594" s="344"/>
    </row>
    <row r="595" ht="14.25" spans="1:5">
      <c r="A595" s="344" t="s">
        <v>500</v>
      </c>
      <c r="B595" s="311">
        <v>5</v>
      </c>
      <c r="C595" s="311"/>
      <c r="D595" s="311">
        <f t="shared" si="9"/>
        <v>0</v>
      </c>
      <c r="E595" s="344"/>
    </row>
    <row r="596" ht="14.25" spans="1:5">
      <c r="A596" s="344" t="s">
        <v>501</v>
      </c>
      <c r="B596" s="311"/>
      <c r="C596" s="311"/>
      <c r="D596" s="311" t="str">
        <f t="shared" si="9"/>
        <v/>
      </c>
      <c r="E596" s="344"/>
    </row>
    <row r="597" ht="14.25" spans="1:5">
      <c r="A597" s="344" t="s">
        <v>502</v>
      </c>
      <c r="B597" s="311">
        <v>148</v>
      </c>
      <c r="C597" s="311">
        <v>100</v>
      </c>
      <c r="D597" s="311">
        <f t="shared" si="9"/>
        <v>67.6</v>
      </c>
      <c r="E597" s="344"/>
    </row>
    <row r="598" ht="14.25" spans="1:5">
      <c r="A598" s="344" t="s">
        <v>503</v>
      </c>
      <c r="B598" s="311">
        <v>58</v>
      </c>
      <c r="C598" s="311">
        <v>6</v>
      </c>
      <c r="D598" s="311">
        <f t="shared" si="9"/>
        <v>10.3</v>
      </c>
      <c r="E598" s="344"/>
    </row>
    <row r="599" ht="14.25" spans="1:5">
      <c r="A599" s="344" t="s">
        <v>504</v>
      </c>
      <c r="B599" s="311">
        <f>SUM(B600:B603)</f>
        <v>0</v>
      </c>
      <c r="C599" s="311">
        <f>SUM(C600:C603)</f>
        <v>0</v>
      </c>
      <c r="D599" s="311" t="str">
        <f t="shared" si="9"/>
        <v/>
      </c>
      <c r="E599" s="344"/>
    </row>
    <row r="600" ht="14.25" spans="1:5">
      <c r="A600" s="344" t="s">
        <v>96</v>
      </c>
      <c r="B600" s="311"/>
      <c r="C600" s="311"/>
      <c r="D600" s="311" t="str">
        <f t="shared" si="9"/>
        <v/>
      </c>
      <c r="E600" s="344"/>
    </row>
    <row r="601" ht="14.25" spans="1:5">
      <c r="A601" s="344" t="s">
        <v>97</v>
      </c>
      <c r="B601" s="311"/>
      <c r="C601" s="311"/>
      <c r="D601" s="311" t="str">
        <f t="shared" si="9"/>
        <v/>
      </c>
      <c r="E601" s="344"/>
    </row>
    <row r="602" ht="14.25" spans="1:5">
      <c r="A602" s="344" t="s">
        <v>98</v>
      </c>
      <c r="B602" s="311"/>
      <c r="C602" s="311"/>
      <c r="D602" s="311" t="str">
        <f t="shared" si="9"/>
        <v/>
      </c>
      <c r="E602" s="344"/>
    </row>
    <row r="603" ht="14.25" spans="1:5">
      <c r="A603" s="344" t="s">
        <v>505</v>
      </c>
      <c r="B603" s="311"/>
      <c r="C603" s="311"/>
      <c r="D603" s="311" t="str">
        <f t="shared" si="9"/>
        <v/>
      </c>
      <c r="E603" s="344"/>
    </row>
    <row r="604" ht="14.25" spans="1:5">
      <c r="A604" s="344" t="s">
        <v>506</v>
      </c>
      <c r="B604" s="311">
        <f>SUM(B605:B606)</f>
        <v>220</v>
      </c>
      <c r="C604" s="311">
        <f>SUM(C605:C606)</f>
        <v>0</v>
      </c>
      <c r="D604" s="311">
        <f t="shared" si="9"/>
        <v>0</v>
      </c>
      <c r="E604" s="344"/>
    </row>
    <row r="605" ht="14.25" spans="1:5">
      <c r="A605" s="344" t="s">
        <v>507</v>
      </c>
      <c r="B605" s="311">
        <v>111</v>
      </c>
      <c r="C605" s="311"/>
      <c r="D605" s="311">
        <f t="shared" si="9"/>
        <v>0</v>
      </c>
      <c r="E605" s="344"/>
    </row>
    <row r="606" ht="14.25" spans="1:5">
      <c r="A606" s="344" t="s">
        <v>508</v>
      </c>
      <c r="B606" s="311">
        <v>109</v>
      </c>
      <c r="C606" s="311"/>
      <c r="D606" s="311">
        <f t="shared" si="9"/>
        <v>0</v>
      </c>
      <c r="E606" s="344"/>
    </row>
    <row r="607" ht="14.25" spans="1:5">
      <c r="A607" s="344" t="s">
        <v>509</v>
      </c>
      <c r="B607" s="311">
        <f>SUM(B608:B609)</f>
        <v>74</v>
      </c>
      <c r="C607" s="311">
        <f>SUM(C608:C609)</f>
        <v>10</v>
      </c>
      <c r="D607" s="311">
        <f t="shared" si="9"/>
        <v>13.5</v>
      </c>
      <c r="E607" s="344"/>
    </row>
    <row r="608" ht="14.25" spans="1:5">
      <c r="A608" s="344" t="s">
        <v>510</v>
      </c>
      <c r="B608" s="311">
        <v>74</v>
      </c>
      <c r="C608" s="311">
        <v>10</v>
      </c>
      <c r="D608" s="311">
        <f t="shared" si="9"/>
        <v>13.5</v>
      </c>
      <c r="E608" s="344"/>
    </row>
    <row r="609" ht="14.25" spans="1:5">
      <c r="A609" s="344" t="s">
        <v>511</v>
      </c>
      <c r="B609" s="311"/>
      <c r="C609" s="311"/>
      <c r="D609" s="311" t="str">
        <f t="shared" si="9"/>
        <v/>
      </c>
      <c r="E609" s="344"/>
    </row>
    <row r="610" ht="14.25" spans="1:5">
      <c r="A610" s="344" t="s">
        <v>512</v>
      </c>
      <c r="B610" s="311">
        <f>SUM(B611:B612)</f>
        <v>57</v>
      </c>
      <c r="C610" s="311">
        <f>SUM(C611:C612)</f>
        <v>3</v>
      </c>
      <c r="D610" s="311">
        <f t="shared" si="9"/>
        <v>5.3</v>
      </c>
      <c r="E610" s="344"/>
    </row>
    <row r="611" ht="14.25" spans="1:5">
      <c r="A611" s="344" t="s">
        <v>513</v>
      </c>
      <c r="B611" s="311">
        <v>2</v>
      </c>
      <c r="C611" s="311">
        <v>3</v>
      </c>
      <c r="D611" s="311">
        <f t="shared" si="9"/>
        <v>150</v>
      </c>
      <c r="E611" s="344"/>
    </row>
    <row r="612" ht="14.25" spans="1:5">
      <c r="A612" s="344" t="s">
        <v>514</v>
      </c>
      <c r="B612" s="311">
        <v>55</v>
      </c>
      <c r="C612" s="311"/>
      <c r="D612" s="311">
        <f t="shared" si="9"/>
        <v>0</v>
      </c>
      <c r="E612" s="344"/>
    </row>
    <row r="613" ht="14.25" spans="1:5">
      <c r="A613" s="344" t="s">
        <v>515</v>
      </c>
      <c r="B613" s="311">
        <f>SUM(B614:B615)</f>
        <v>0</v>
      </c>
      <c r="C613" s="311">
        <f>SUM(C614:C615)</f>
        <v>0</v>
      </c>
      <c r="D613" s="311" t="str">
        <f t="shared" si="9"/>
        <v/>
      </c>
      <c r="E613" s="344"/>
    </row>
    <row r="614" ht="14.25" spans="1:5">
      <c r="A614" s="344" t="s">
        <v>516</v>
      </c>
      <c r="B614" s="311"/>
      <c r="C614" s="311"/>
      <c r="D614" s="311" t="str">
        <f t="shared" si="9"/>
        <v/>
      </c>
      <c r="E614" s="344"/>
    </row>
    <row r="615" ht="14.25" spans="1:5">
      <c r="A615" s="344" t="s">
        <v>517</v>
      </c>
      <c r="B615" s="311"/>
      <c r="C615" s="311"/>
      <c r="D615" s="311" t="str">
        <f t="shared" si="9"/>
        <v/>
      </c>
      <c r="E615" s="344"/>
    </row>
    <row r="616" ht="14.25" spans="1:5">
      <c r="A616" s="344" t="s">
        <v>518</v>
      </c>
      <c r="B616" s="311">
        <f>SUM(B617:B618)</f>
        <v>1</v>
      </c>
      <c r="C616" s="311">
        <f>SUM(C617:C618)</f>
        <v>3</v>
      </c>
      <c r="D616" s="311">
        <f t="shared" si="9"/>
        <v>300</v>
      </c>
      <c r="E616" s="344"/>
    </row>
    <row r="617" ht="14.25" spans="1:5">
      <c r="A617" s="344" t="s">
        <v>519</v>
      </c>
      <c r="B617" s="311"/>
      <c r="C617" s="311"/>
      <c r="D617" s="311" t="str">
        <f t="shared" si="9"/>
        <v/>
      </c>
      <c r="E617" s="344"/>
    </row>
    <row r="618" ht="14.25" spans="1:5">
      <c r="A618" s="344" t="s">
        <v>520</v>
      </c>
      <c r="B618" s="311">
        <v>1</v>
      </c>
      <c r="C618" s="311">
        <v>3</v>
      </c>
      <c r="D618" s="311">
        <f t="shared" si="9"/>
        <v>300</v>
      </c>
      <c r="E618" s="344"/>
    </row>
    <row r="619" ht="14.25" spans="1:5">
      <c r="A619" s="344" t="s">
        <v>521</v>
      </c>
      <c r="B619" s="311">
        <f>SUM(B620:B622)</f>
        <v>2228</v>
      </c>
      <c r="C619" s="311">
        <f>SUM(C620:C622)</f>
        <v>2422</v>
      </c>
      <c r="D619" s="311">
        <f t="shared" si="9"/>
        <v>108.7</v>
      </c>
      <c r="E619" s="344"/>
    </row>
    <row r="620" ht="14.25" spans="1:5">
      <c r="A620" s="344" t="s">
        <v>522</v>
      </c>
      <c r="B620" s="311"/>
      <c r="C620" s="311"/>
      <c r="D620" s="311" t="str">
        <f t="shared" si="9"/>
        <v/>
      </c>
      <c r="E620" s="344"/>
    </row>
    <row r="621" ht="14.25" spans="1:5">
      <c r="A621" s="344" t="s">
        <v>523</v>
      </c>
      <c r="B621" s="311">
        <v>2228</v>
      </c>
      <c r="C621" s="311">
        <v>2422</v>
      </c>
      <c r="D621" s="311">
        <f t="shared" si="9"/>
        <v>108.7</v>
      </c>
      <c r="E621" s="344"/>
    </row>
    <row r="622" ht="14.25" spans="1:5">
      <c r="A622" s="344" t="s">
        <v>524</v>
      </c>
      <c r="B622" s="311"/>
      <c r="C622" s="311"/>
      <c r="D622" s="311" t="str">
        <f t="shared" si="9"/>
        <v/>
      </c>
      <c r="E622" s="344"/>
    </row>
    <row r="623" ht="14.25" spans="1:5">
      <c r="A623" s="344" t="s">
        <v>525</v>
      </c>
      <c r="B623" s="311">
        <f>SUM(B624:B627)</f>
        <v>0</v>
      </c>
      <c r="C623" s="311">
        <f>SUM(C624:C627)</f>
        <v>0</v>
      </c>
      <c r="D623" s="311" t="str">
        <f t="shared" si="9"/>
        <v/>
      </c>
      <c r="E623" s="344"/>
    </row>
    <row r="624" ht="14.25" spans="1:5">
      <c r="A624" s="344" t="s">
        <v>526</v>
      </c>
      <c r="B624" s="311"/>
      <c r="C624" s="311"/>
      <c r="D624" s="311" t="str">
        <f t="shared" si="9"/>
        <v/>
      </c>
      <c r="E624" s="344"/>
    </row>
    <row r="625" ht="14.25" spans="1:5">
      <c r="A625" s="344" t="s">
        <v>527</v>
      </c>
      <c r="B625" s="311"/>
      <c r="C625" s="311"/>
      <c r="D625" s="311" t="str">
        <f t="shared" si="9"/>
        <v/>
      </c>
      <c r="E625" s="344"/>
    </row>
    <row r="626" ht="14.25" spans="1:5">
      <c r="A626" s="344" t="s">
        <v>528</v>
      </c>
      <c r="B626" s="311"/>
      <c r="C626" s="311"/>
      <c r="D626" s="311" t="str">
        <f t="shared" si="9"/>
        <v/>
      </c>
      <c r="E626" s="344"/>
    </row>
    <row r="627" ht="14.25" spans="1:5">
      <c r="A627" s="344" t="s">
        <v>529</v>
      </c>
      <c r="B627" s="311"/>
      <c r="C627" s="311"/>
      <c r="D627" s="311" t="str">
        <f t="shared" si="9"/>
        <v/>
      </c>
      <c r="E627" s="344"/>
    </row>
    <row r="628" ht="14.25" spans="1:5">
      <c r="A628" s="356" t="s">
        <v>530</v>
      </c>
      <c r="B628" s="311">
        <f>SUM(B629:B635)</f>
        <v>130</v>
      </c>
      <c r="C628" s="311">
        <f>SUM(C629:C635)</f>
        <v>316</v>
      </c>
      <c r="D628" s="311">
        <f t="shared" si="9"/>
        <v>243.1</v>
      </c>
      <c r="E628" s="344"/>
    </row>
    <row r="629" ht="14.25" spans="1:5">
      <c r="A629" s="344" t="s">
        <v>96</v>
      </c>
      <c r="B629" s="311">
        <v>7</v>
      </c>
      <c r="C629" s="311"/>
      <c r="D629" s="311">
        <f t="shared" si="9"/>
        <v>0</v>
      </c>
      <c r="E629" s="355"/>
    </row>
    <row r="630" ht="14.25" spans="1:5">
      <c r="A630" s="344" t="s">
        <v>97</v>
      </c>
      <c r="B630" s="311"/>
      <c r="C630" s="311"/>
      <c r="D630" s="311" t="str">
        <f t="shared" si="9"/>
        <v/>
      </c>
      <c r="E630" s="344"/>
    </row>
    <row r="631" ht="14.25" spans="1:5">
      <c r="A631" s="344" t="s">
        <v>98</v>
      </c>
      <c r="B631" s="311"/>
      <c r="C631" s="311"/>
      <c r="D631" s="311" t="str">
        <f t="shared" si="9"/>
        <v/>
      </c>
      <c r="E631" s="344"/>
    </row>
    <row r="632" ht="14.25" spans="1:5">
      <c r="A632" s="344" t="s">
        <v>531</v>
      </c>
      <c r="B632" s="311"/>
      <c r="C632" s="311"/>
      <c r="D632" s="311" t="str">
        <f t="shared" si="9"/>
        <v/>
      </c>
      <c r="E632" s="344"/>
    </row>
    <row r="633" ht="14.25" spans="1:5">
      <c r="A633" s="344" t="s">
        <v>532</v>
      </c>
      <c r="B633" s="311"/>
      <c r="C633" s="311"/>
      <c r="D633" s="311" t="str">
        <f t="shared" si="9"/>
        <v/>
      </c>
      <c r="E633" s="344"/>
    </row>
    <row r="634" ht="14.25" spans="1:5">
      <c r="A634" s="344" t="s">
        <v>105</v>
      </c>
      <c r="B634" s="311"/>
      <c r="C634" s="311"/>
      <c r="D634" s="311" t="str">
        <f t="shared" si="9"/>
        <v/>
      </c>
      <c r="E634" s="344"/>
    </row>
    <row r="635" ht="14.25" spans="1:5">
      <c r="A635" s="344" t="s">
        <v>533</v>
      </c>
      <c r="B635" s="311">
        <v>123</v>
      </c>
      <c r="C635" s="311">
        <v>316</v>
      </c>
      <c r="D635" s="311">
        <f t="shared" si="9"/>
        <v>256.9</v>
      </c>
      <c r="E635" s="344"/>
    </row>
    <row r="636" ht="14.25" spans="1:5">
      <c r="A636" s="344" t="s">
        <v>534</v>
      </c>
      <c r="B636" s="311">
        <f>SUM(B637:B638)</f>
        <v>0</v>
      </c>
      <c r="C636" s="311">
        <f>SUM(C637:C638)</f>
        <v>50</v>
      </c>
      <c r="D636" s="311" t="str">
        <f t="shared" si="9"/>
        <v/>
      </c>
      <c r="E636" s="344"/>
    </row>
    <row r="637" ht="14.25" spans="1:5">
      <c r="A637" s="344" t="s">
        <v>535</v>
      </c>
      <c r="B637" s="311"/>
      <c r="C637" s="311">
        <v>50</v>
      </c>
      <c r="D637" s="311" t="str">
        <f t="shared" si="9"/>
        <v/>
      </c>
      <c r="E637" s="344"/>
    </row>
    <row r="638" ht="14.25" spans="1:5">
      <c r="A638" s="344" t="s">
        <v>536</v>
      </c>
      <c r="B638" s="311"/>
      <c r="C638" s="311"/>
      <c r="D638" s="311" t="str">
        <f t="shared" si="9"/>
        <v/>
      </c>
      <c r="E638" s="344"/>
    </row>
    <row r="639" ht="14.25" spans="1:5">
      <c r="A639" s="344" t="s">
        <v>537</v>
      </c>
      <c r="B639" s="311">
        <v>152</v>
      </c>
      <c r="C639" s="311">
        <v>745</v>
      </c>
      <c r="D639" s="311">
        <f t="shared" si="9"/>
        <v>490.1</v>
      </c>
      <c r="E639" s="344"/>
    </row>
    <row r="640" ht="14.25" spans="1:5">
      <c r="A640" s="344" t="s">
        <v>76</v>
      </c>
      <c r="B640" s="311">
        <f>SUM(B641,B646,B660,B664,B676,B679,B683,B688,B692,B696,B699,B708,B710)</f>
        <v>4756</v>
      </c>
      <c r="C640" s="311">
        <f>SUM(C641,C646,C660,C664,C676,C679,C683,C688,C692,C696,C699,C708,C710)</f>
        <v>4890</v>
      </c>
      <c r="D640" s="311">
        <f t="shared" si="9"/>
        <v>102.8</v>
      </c>
      <c r="E640" s="344"/>
    </row>
    <row r="641" ht="14.25" spans="1:5">
      <c r="A641" s="344" t="s">
        <v>538</v>
      </c>
      <c r="B641" s="311">
        <f>SUM(B642:B645)</f>
        <v>403</v>
      </c>
      <c r="C641" s="311">
        <f>SUM(C642:C645)</f>
        <v>394</v>
      </c>
      <c r="D641" s="311">
        <f t="shared" si="9"/>
        <v>97.8</v>
      </c>
      <c r="E641" s="344"/>
    </row>
    <row r="642" ht="14.25" spans="1:5">
      <c r="A642" s="344" t="s">
        <v>96</v>
      </c>
      <c r="B642" s="311">
        <v>387</v>
      </c>
      <c r="C642" s="311">
        <v>313</v>
      </c>
      <c r="D642" s="311">
        <f t="shared" si="9"/>
        <v>80.9</v>
      </c>
      <c r="E642" s="344"/>
    </row>
    <row r="643" ht="14.25" spans="1:5">
      <c r="A643" s="344" t="s">
        <v>97</v>
      </c>
      <c r="B643" s="311"/>
      <c r="C643" s="311"/>
      <c r="D643" s="311" t="str">
        <f t="shared" si="9"/>
        <v/>
      </c>
      <c r="E643" s="344"/>
    </row>
    <row r="644" ht="14.25" spans="1:5">
      <c r="A644" s="344" t="s">
        <v>98</v>
      </c>
      <c r="B644" s="311"/>
      <c r="C644" s="311"/>
      <c r="D644" s="311" t="str">
        <f t="shared" si="9"/>
        <v/>
      </c>
      <c r="E644" s="344"/>
    </row>
    <row r="645" ht="14.25" spans="1:5">
      <c r="A645" s="344" t="s">
        <v>539</v>
      </c>
      <c r="B645" s="311">
        <v>16</v>
      </c>
      <c r="C645" s="311">
        <v>81</v>
      </c>
      <c r="D645" s="311">
        <f t="shared" ref="D645:D708" si="10">IF(B645=0,"",ROUND(C645/B645*100,1))</f>
        <v>506.3</v>
      </c>
      <c r="E645" s="344"/>
    </row>
    <row r="646" ht="14.25" spans="1:5">
      <c r="A646" s="344" t="s">
        <v>540</v>
      </c>
      <c r="B646" s="311">
        <f>SUM(B647:B659)</f>
        <v>61</v>
      </c>
      <c r="C646" s="311">
        <f>SUM(C647:C659)</f>
        <v>100</v>
      </c>
      <c r="D646" s="311">
        <f t="shared" si="10"/>
        <v>163.9</v>
      </c>
      <c r="E646" s="344"/>
    </row>
    <row r="647" ht="14.25" spans="1:5">
      <c r="A647" s="344" t="s">
        <v>541</v>
      </c>
      <c r="B647" s="311">
        <v>60</v>
      </c>
      <c r="C647" s="311">
        <v>100</v>
      </c>
      <c r="D647" s="311">
        <f t="shared" si="10"/>
        <v>166.7</v>
      </c>
      <c r="E647" s="344"/>
    </row>
    <row r="648" ht="14.25" spans="1:5">
      <c r="A648" s="344" t="s">
        <v>542</v>
      </c>
      <c r="B648" s="311"/>
      <c r="C648" s="311"/>
      <c r="D648" s="311" t="str">
        <f t="shared" si="10"/>
        <v/>
      </c>
      <c r="E648" s="344"/>
    </row>
    <row r="649" ht="14.25" spans="1:5">
      <c r="A649" s="344" t="s">
        <v>543</v>
      </c>
      <c r="B649" s="311"/>
      <c r="C649" s="311"/>
      <c r="D649" s="311" t="str">
        <f t="shared" si="10"/>
        <v/>
      </c>
      <c r="E649" s="344"/>
    </row>
    <row r="650" ht="14.25" spans="1:5">
      <c r="A650" s="344" t="s">
        <v>544</v>
      </c>
      <c r="B650" s="311"/>
      <c r="C650" s="311"/>
      <c r="D650" s="311" t="str">
        <f t="shared" si="10"/>
        <v/>
      </c>
      <c r="E650" s="355"/>
    </row>
    <row r="651" ht="14.25" spans="1:5">
      <c r="A651" s="344" t="s">
        <v>545</v>
      </c>
      <c r="B651" s="311"/>
      <c r="C651" s="311"/>
      <c r="D651" s="311" t="str">
        <f t="shared" si="10"/>
        <v/>
      </c>
      <c r="E651" s="355"/>
    </row>
    <row r="652" ht="14.25" spans="1:5">
      <c r="A652" s="344" t="s">
        <v>546</v>
      </c>
      <c r="B652" s="311"/>
      <c r="C652" s="311"/>
      <c r="D652" s="311" t="str">
        <f t="shared" si="10"/>
        <v/>
      </c>
      <c r="E652" s="355"/>
    </row>
    <row r="653" ht="14.25" spans="1:5">
      <c r="A653" s="344" t="s">
        <v>547</v>
      </c>
      <c r="B653" s="311"/>
      <c r="C653" s="311"/>
      <c r="D653" s="311" t="str">
        <f t="shared" si="10"/>
        <v/>
      </c>
      <c r="E653" s="344"/>
    </row>
    <row r="654" ht="14.25" spans="1:5">
      <c r="A654" s="344" t="s">
        <v>548</v>
      </c>
      <c r="B654" s="311"/>
      <c r="C654" s="311"/>
      <c r="D654" s="311" t="str">
        <f t="shared" si="10"/>
        <v/>
      </c>
      <c r="E654" s="344"/>
    </row>
    <row r="655" ht="14.25" spans="1:5">
      <c r="A655" s="344" t="s">
        <v>549</v>
      </c>
      <c r="B655" s="311"/>
      <c r="C655" s="311"/>
      <c r="D655" s="311" t="str">
        <f t="shared" si="10"/>
        <v/>
      </c>
      <c r="E655" s="344"/>
    </row>
    <row r="656" ht="14.25" spans="1:5">
      <c r="A656" s="344" t="s">
        <v>550</v>
      </c>
      <c r="B656" s="311"/>
      <c r="C656" s="311"/>
      <c r="D656" s="311" t="str">
        <f t="shared" si="10"/>
        <v/>
      </c>
      <c r="E656" s="344"/>
    </row>
    <row r="657" ht="14.25" spans="1:5">
      <c r="A657" s="344" t="s">
        <v>551</v>
      </c>
      <c r="B657" s="311"/>
      <c r="C657" s="311"/>
      <c r="D657" s="311" t="str">
        <f t="shared" si="10"/>
        <v/>
      </c>
      <c r="E657" s="344"/>
    </row>
    <row r="658" ht="14.25" spans="1:5">
      <c r="A658" s="344" t="s">
        <v>552</v>
      </c>
      <c r="B658" s="311"/>
      <c r="C658" s="311"/>
      <c r="D658" s="311" t="str">
        <f t="shared" si="10"/>
        <v/>
      </c>
      <c r="E658" s="344"/>
    </row>
    <row r="659" ht="14.25" spans="1:5">
      <c r="A659" s="344" t="s">
        <v>553</v>
      </c>
      <c r="B659" s="311">
        <v>1</v>
      </c>
      <c r="C659" s="311"/>
      <c r="D659" s="311">
        <f t="shared" si="10"/>
        <v>0</v>
      </c>
      <c r="E659" s="344"/>
    </row>
    <row r="660" ht="14.25" spans="1:5">
      <c r="A660" s="344" t="s">
        <v>554</v>
      </c>
      <c r="B660" s="311">
        <f>SUM(B661:B663)</f>
        <v>71</v>
      </c>
      <c r="C660" s="311">
        <f>SUM(C661:C663)</f>
        <v>168</v>
      </c>
      <c r="D660" s="311">
        <f t="shared" si="10"/>
        <v>236.6</v>
      </c>
      <c r="E660" s="355"/>
    </row>
    <row r="661" ht="14.25" spans="1:5">
      <c r="A661" s="344" t="s">
        <v>555</v>
      </c>
      <c r="B661" s="311"/>
      <c r="C661" s="311"/>
      <c r="D661" s="311" t="str">
        <f t="shared" si="10"/>
        <v/>
      </c>
      <c r="E661" s="355"/>
    </row>
    <row r="662" ht="14.25" spans="1:5">
      <c r="A662" s="344" t="s">
        <v>556</v>
      </c>
      <c r="B662" s="311">
        <v>9</v>
      </c>
      <c r="C662" s="311">
        <v>25</v>
      </c>
      <c r="D662" s="311">
        <f t="shared" si="10"/>
        <v>277.8</v>
      </c>
      <c r="E662" s="355"/>
    </row>
    <row r="663" ht="14.25" spans="1:5">
      <c r="A663" s="344" t="s">
        <v>557</v>
      </c>
      <c r="B663" s="311">
        <v>62</v>
      </c>
      <c r="C663" s="311">
        <v>143</v>
      </c>
      <c r="D663" s="311">
        <f t="shared" si="10"/>
        <v>230.6</v>
      </c>
      <c r="E663" s="355"/>
    </row>
    <row r="664" ht="14.25" spans="1:5">
      <c r="A664" s="344" t="s">
        <v>558</v>
      </c>
      <c r="B664" s="311">
        <f>SUM(B665:B675)</f>
        <v>1666</v>
      </c>
      <c r="C664" s="311">
        <f>SUM(C665:C675)</f>
        <v>1081</v>
      </c>
      <c r="D664" s="311">
        <f t="shared" si="10"/>
        <v>64.9</v>
      </c>
      <c r="E664" s="355"/>
    </row>
    <row r="665" ht="14.25" spans="1:5">
      <c r="A665" s="344" t="s">
        <v>559</v>
      </c>
      <c r="B665" s="311">
        <v>37</v>
      </c>
      <c r="C665" s="311"/>
      <c r="D665" s="311">
        <f t="shared" si="10"/>
        <v>0</v>
      </c>
      <c r="E665" s="355"/>
    </row>
    <row r="666" ht="14.25" spans="1:5">
      <c r="A666" s="344" t="s">
        <v>560</v>
      </c>
      <c r="B666" s="311">
        <v>49</v>
      </c>
      <c r="C666" s="311">
        <v>20</v>
      </c>
      <c r="D666" s="311">
        <f t="shared" si="10"/>
        <v>40.8</v>
      </c>
      <c r="E666" s="355"/>
    </row>
    <row r="667" ht="14.25" spans="1:5">
      <c r="A667" s="344" t="s">
        <v>561</v>
      </c>
      <c r="B667" s="311">
        <v>97</v>
      </c>
      <c r="C667" s="311"/>
      <c r="D667" s="311">
        <f t="shared" si="10"/>
        <v>0</v>
      </c>
      <c r="E667" s="355"/>
    </row>
    <row r="668" ht="14.25" spans="1:5">
      <c r="A668" s="344" t="s">
        <v>562</v>
      </c>
      <c r="B668" s="311"/>
      <c r="C668" s="311"/>
      <c r="D668" s="311" t="str">
        <f t="shared" si="10"/>
        <v/>
      </c>
      <c r="E668" s="355"/>
    </row>
    <row r="669" ht="14.25" spans="1:5">
      <c r="A669" s="344" t="s">
        <v>563</v>
      </c>
      <c r="B669" s="311"/>
      <c r="C669" s="311"/>
      <c r="D669" s="311" t="str">
        <f t="shared" si="10"/>
        <v/>
      </c>
      <c r="E669" s="344"/>
    </row>
    <row r="670" ht="14.25" spans="1:5">
      <c r="A670" s="344" t="s">
        <v>564</v>
      </c>
      <c r="B670" s="311"/>
      <c r="C670" s="311"/>
      <c r="D670" s="311" t="str">
        <f t="shared" si="10"/>
        <v/>
      </c>
      <c r="E670" s="344"/>
    </row>
    <row r="671" ht="14.25" spans="1:5">
      <c r="A671" s="344" t="s">
        <v>565</v>
      </c>
      <c r="B671" s="311"/>
      <c r="C671" s="311"/>
      <c r="D671" s="311" t="str">
        <f t="shared" si="10"/>
        <v/>
      </c>
      <c r="E671" s="344"/>
    </row>
    <row r="672" ht="14.25" spans="1:5">
      <c r="A672" s="344" t="s">
        <v>566</v>
      </c>
      <c r="B672" s="311">
        <v>1395</v>
      </c>
      <c r="C672" s="311">
        <v>255</v>
      </c>
      <c r="D672" s="311">
        <f t="shared" si="10"/>
        <v>18.3</v>
      </c>
      <c r="E672" s="344"/>
    </row>
    <row r="673" ht="14.25" spans="1:5">
      <c r="A673" s="344" t="s">
        <v>567</v>
      </c>
      <c r="B673" s="311">
        <v>45</v>
      </c>
      <c r="C673" s="311"/>
      <c r="D673" s="311">
        <f t="shared" si="10"/>
        <v>0</v>
      </c>
      <c r="E673" s="344"/>
    </row>
    <row r="674" ht="14.25" spans="1:5">
      <c r="A674" s="344" t="s">
        <v>568</v>
      </c>
      <c r="B674" s="311"/>
      <c r="C674" s="311">
        <v>750</v>
      </c>
      <c r="D674" s="311" t="str">
        <f t="shared" si="10"/>
        <v/>
      </c>
      <c r="E674" s="344"/>
    </row>
    <row r="675" ht="14.25" spans="1:5">
      <c r="A675" s="344" t="s">
        <v>569</v>
      </c>
      <c r="B675" s="311">
        <v>43</v>
      </c>
      <c r="C675" s="311">
        <v>56</v>
      </c>
      <c r="D675" s="311">
        <f t="shared" si="10"/>
        <v>130.2</v>
      </c>
      <c r="E675" s="344"/>
    </row>
    <row r="676" ht="14.25" spans="1:5">
      <c r="A676" s="344" t="s">
        <v>570</v>
      </c>
      <c r="B676" s="311">
        <f>SUM(B677:B678)</f>
        <v>12</v>
      </c>
      <c r="C676" s="311">
        <f>SUM(C677:C678)</f>
        <v>0</v>
      </c>
      <c r="D676" s="311">
        <f t="shared" si="10"/>
        <v>0</v>
      </c>
      <c r="E676" s="344"/>
    </row>
    <row r="677" ht="14.25" spans="1:5">
      <c r="A677" s="344" t="s">
        <v>571</v>
      </c>
      <c r="B677" s="311">
        <v>12</v>
      </c>
      <c r="C677" s="311"/>
      <c r="D677" s="311">
        <f t="shared" si="10"/>
        <v>0</v>
      </c>
      <c r="E677" s="344"/>
    </row>
    <row r="678" ht="14.25" spans="1:5">
      <c r="A678" s="344" t="s">
        <v>572</v>
      </c>
      <c r="B678" s="311"/>
      <c r="C678" s="311"/>
      <c r="D678" s="311" t="str">
        <f t="shared" si="10"/>
        <v/>
      </c>
      <c r="E678" s="344"/>
    </row>
    <row r="679" ht="14.25" spans="1:5">
      <c r="A679" s="344" t="s">
        <v>573</v>
      </c>
      <c r="B679" s="311">
        <f>SUM(B680:B682)</f>
        <v>445</v>
      </c>
      <c r="C679" s="311">
        <f>SUM(C680:C682)</f>
        <v>742</v>
      </c>
      <c r="D679" s="311">
        <f t="shared" si="10"/>
        <v>166.7</v>
      </c>
      <c r="E679" s="344"/>
    </row>
    <row r="680" ht="14.25" spans="1:5">
      <c r="A680" s="344" t="s">
        <v>574</v>
      </c>
      <c r="B680" s="311">
        <v>316</v>
      </c>
      <c r="C680" s="311">
        <v>507</v>
      </c>
      <c r="D680" s="311">
        <f t="shared" si="10"/>
        <v>160.4</v>
      </c>
      <c r="E680" s="344"/>
    </row>
    <row r="681" ht="14.25" spans="1:5">
      <c r="A681" s="344" t="s">
        <v>575</v>
      </c>
      <c r="B681" s="311">
        <v>106</v>
      </c>
      <c r="C681" s="311">
        <v>235</v>
      </c>
      <c r="D681" s="311">
        <f t="shared" si="10"/>
        <v>221.7</v>
      </c>
      <c r="E681" s="344"/>
    </row>
    <row r="682" ht="14.25" spans="1:5">
      <c r="A682" s="344" t="s">
        <v>576</v>
      </c>
      <c r="B682" s="311">
        <v>23</v>
      </c>
      <c r="C682" s="311"/>
      <c r="D682" s="311">
        <f t="shared" si="10"/>
        <v>0</v>
      </c>
      <c r="E682" s="344"/>
    </row>
    <row r="683" ht="14.25" spans="1:5">
      <c r="A683" s="344" t="s">
        <v>577</v>
      </c>
      <c r="B683" s="311">
        <f>SUM(B684:B687)</f>
        <v>1201</v>
      </c>
      <c r="C683" s="311">
        <f>SUM(C684:C687)</f>
        <v>1237</v>
      </c>
      <c r="D683" s="311">
        <f t="shared" si="10"/>
        <v>103</v>
      </c>
      <c r="E683" s="344"/>
    </row>
    <row r="684" ht="14.25" spans="1:5">
      <c r="A684" s="344" t="s">
        <v>578</v>
      </c>
      <c r="B684" s="311">
        <v>572</v>
      </c>
      <c r="C684" s="311">
        <v>482</v>
      </c>
      <c r="D684" s="311">
        <f t="shared" si="10"/>
        <v>84.3</v>
      </c>
      <c r="E684" s="344"/>
    </row>
    <row r="685" ht="14.25" spans="1:5">
      <c r="A685" s="344" t="s">
        <v>579</v>
      </c>
      <c r="B685" s="311">
        <v>582</v>
      </c>
      <c r="C685" s="311">
        <v>615</v>
      </c>
      <c r="D685" s="311">
        <f t="shared" si="10"/>
        <v>105.7</v>
      </c>
      <c r="E685" s="344"/>
    </row>
    <row r="686" ht="14.25" spans="1:5">
      <c r="A686" s="344" t="s">
        <v>580</v>
      </c>
      <c r="B686" s="311">
        <v>47</v>
      </c>
      <c r="C686" s="311">
        <v>60</v>
      </c>
      <c r="D686" s="311">
        <f t="shared" si="10"/>
        <v>127.7</v>
      </c>
      <c r="E686" s="344"/>
    </row>
    <row r="687" ht="14.25" spans="1:5">
      <c r="A687" s="344" t="s">
        <v>581</v>
      </c>
      <c r="B687" s="311"/>
      <c r="C687" s="311">
        <v>80</v>
      </c>
      <c r="D687" s="311" t="str">
        <f t="shared" si="10"/>
        <v/>
      </c>
      <c r="E687" s="344"/>
    </row>
    <row r="688" ht="14.25" spans="1:5">
      <c r="A688" s="344" t="s">
        <v>582</v>
      </c>
      <c r="B688" s="311">
        <f>SUM(B689:B691)</f>
        <v>706</v>
      </c>
      <c r="C688" s="311">
        <f>SUM(C689:C691)</f>
        <v>700</v>
      </c>
      <c r="D688" s="311">
        <f t="shared" si="10"/>
        <v>99.2</v>
      </c>
      <c r="E688" s="344"/>
    </row>
    <row r="689" ht="14.25" spans="1:5">
      <c r="A689" s="344" t="s">
        <v>583</v>
      </c>
      <c r="B689" s="311"/>
      <c r="C689" s="311"/>
      <c r="D689" s="311" t="str">
        <f t="shared" si="10"/>
        <v/>
      </c>
      <c r="E689" s="344"/>
    </row>
    <row r="690" ht="14.25" spans="1:5">
      <c r="A690" s="344" t="s">
        <v>584</v>
      </c>
      <c r="B690" s="311">
        <v>706</v>
      </c>
      <c r="C690" s="311">
        <v>700</v>
      </c>
      <c r="D690" s="311">
        <f t="shared" si="10"/>
        <v>99.2</v>
      </c>
      <c r="E690" s="344"/>
    </row>
    <row r="691" ht="14.25" spans="1:5">
      <c r="A691" s="344" t="s">
        <v>585</v>
      </c>
      <c r="B691" s="311"/>
      <c r="C691" s="311"/>
      <c r="D691" s="311" t="str">
        <f t="shared" si="10"/>
        <v/>
      </c>
      <c r="E691" s="344"/>
    </row>
    <row r="692" ht="14.25" spans="1:5">
      <c r="A692" s="344" t="s">
        <v>586</v>
      </c>
      <c r="B692" s="311">
        <f>SUM(B693:B695)</f>
        <v>39</v>
      </c>
      <c r="C692" s="311">
        <f>SUM(C693:C695)</f>
        <v>130</v>
      </c>
      <c r="D692" s="311">
        <f t="shared" si="10"/>
        <v>333.3</v>
      </c>
      <c r="E692" s="344"/>
    </row>
    <row r="693" ht="14.25" spans="1:5">
      <c r="A693" s="344" t="s">
        <v>587</v>
      </c>
      <c r="B693" s="311">
        <v>39</v>
      </c>
      <c r="C693" s="311">
        <v>80</v>
      </c>
      <c r="D693" s="311">
        <f t="shared" si="10"/>
        <v>205.1</v>
      </c>
      <c r="E693" s="344"/>
    </row>
    <row r="694" ht="14.25" spans="1:5">
      <c r="A694" s="344" t="s">
        <v>588</v>
      </c>
      <c r="B694" s="311"/>
      <c r="C694" s="311"/>
      <c r="D694" s="311" t="str">
        <f t="shared" si="10"/>
        <v/>
      </c>
      <c r="E694" s="344"/>
    </row>
    <row r="695" ht="14.25" spans="1:5">
      <c r="A695" s="344" t="s">
        <v>589</v>
      </c>
      <c r="B695" s="311"/>
      <c r="C695" s="311">
        <v>50</v>
      </c>
      <c r="D695" s="311" t="str">
        <f t="shared" si="10"/>
        <v/>
      </c>
      <c r="E695" s="344"/>
    </row>
    <row r="696" ht="14.25" spans="1:5">
      <c r="A696" s="344" t="s">
        <v>590</v>
      </c>
      <c r="B696" s="311">
        <f>SUM(B697:B698)</f>
        <v>20</v>
      </c>
      <c r="C696" s="311">
        <f>SUM(C697:C698)</f>
        <v>14</v>
      </c>
      <c r="D696" s="311">
        <f t="shared" si="10"/>
        <v>70</v>
      </c>
      <c r="E696" s="344"/>
    </row>
    <row r="697" ht="14.25" spans="1:5">
      <c r="A697" s="344" t="s">
        <v>591</v>
      </c>
      <c r="B697" s="311">
        <v>12</v>
      </c>
      <c r="C697" s="311">
        <v>14</v>
      </c>
      <c r="D697" s="311">
        <f t="shared" si="10"/>
        <v>116.7</v>
      </c>
      <c r="E697" s="344"/>
    </row>
    <row r="698" ht="14.25" spans="1:5">
      <c r="A698" s="344" t="s">
        <v>592</v>
      </c>
      <c r="B698" s="311">
        <v>8</v>
      </c>
      <c r="C698" s="311"/>
      <c r="D698" s="311">
        <f t="shared" si="10"/>
        <v>0</v>
      </c>
      <c r="E698" s="344"/>
    </row>
    <row r="699" ht="14.25" spans="1:5">
      <c r="A699" s="344" t="s">
        <v>593</v>
      </c>
      <c r="B699" s="311">
        <f>SUM(B700:B707)</f>
        <v>4</v>
      </c>
      <c r="C699" s="311">
        <f>SUM(C700:C707)</f>
        <v>79</v>
      </c>
      <c r="D699" s="311">
        <f t="shared" si="10"/>
        <v>1975</v>
      </c>
      <c r="E699" s="344"/>
    </row>
    <row r="700" ht="14.25" spans="1:5">
      <c r="A700" s="344" t="s">
        <v>96</v>
      </c>
      <c r="B700" s="311">
        <v>3</v>
      </c>
      <c r="C700" s="311">
        <v>79</v>
      </c>
      <c r="D700" s="311">
        <f t="shared" si="10"/>
        <v>2633.3</v>
      </c>
      <c r="E700" s="344"/>
    </row>
    <row r="701" ht="14.25" spans="1:5">
      <c r="A701" s="344" t="s">
        <v>97</v>
      </c>
      <c r="B701" s="311"/>
      <c r="C701" s="311"/>
      <c r="D701" s="311" t="str">
        <f t="shared" si="10"/>
        <v/>
      </c>
      <c r="E701" s="344"/>
    </row>
    <row r="702" ht="14.25" spans="1:5">
      <c r="A702" s="344" t="s">
        <v>98</v>
      </c>
      <c r="B702" s="311"/>
      <c r="C702" s="311"/>
      <c r="D702" s="311" t="str">
        <f t="shared" si="10"/>
        <v/>
      </c>
      <c r="E702" s="344"/>
    </row>
    <row r="703" ht="14.25" spans="1:5">
      <c r="A703" s="344" t="s">
        <v>138</v>
      </c>
      <c r="B703" s="311"/>
      <c r="C703" s="311"/>
      <c r="D703" s="311" t="str">
        <f t="shared" si="10"/>
        <v/>
      </c>
      <c r="E703" s="344"/>
    </row>
    <row r="704" ht="14.25" spans="1:5">
      <c r="A704" s="344" t="s">
        <v>594</v>
      </c>
      <c r="B704" s="311"/>
      <c r="C704" s="311"/>
      <c r="D704" s="311" t="str">
        <f t="shared" si="10"/>
        <v/>
      </c>
      <c r="E704" s="344"/>
    </row>
    <row r="705" ht="14.25" spans="1:5">
      <c r="A705" s="344" t="s">
        <v>595</v>
      </c>
      <c r="B705" s="311"/>
      <c r="C705" s="311"/>
      <c r="D705" s="311" t="str">
        <f t="shared" si="10"/>
        <v/>
      </c>
      <c r="E705" s="344"/>
    </row>
    <row r="706" ht="14.25" spans="1:5">
      <c r="A706" s="344" t="s">
        <v>105</v>
      </c>
      <c r="B706" s="311"/>
      <c r="C706" s="311"/>
      <c r="D706" s="311" t="str">
        <f t="shared" si="10"/>
        <v/>
      </c>
      <c r="E706" s="344"/>
    </row>
    <row r="707" ht="14.25" spans="1:5">
      <c r="A707" s="344" t="s">
        <v>596</v>
      </c>
      <c r="B707" s="311">
        <v>1</v>
      </c>
      <c r="C707" s="311"/>
      <c r="D707" s="311">
        <f t="shared" si="10"/>
        <v>0</v>
      </c>
      <c r="E707" s="344"/>
    </row>
    <row r="708" ht="14.25" spans="1:5">
      <c r="A708" s="344" t="s">
        <v>597</v>
      </c>
      <c r="B708" s="311">
        <f>SUM(B709)</f>
        <v>0</v>
      </c>
      <c r="C708" s="311">
        <f>SUM(C709)</f>
        <v>0</v>
      </c>
      <c r="D708" s="311" t="str">
        <f t="shared" si="10"/>
        <v/>
      </c>
      <c r="E708" s="344"/>
    </row>
    <row r="709" ht="14.25" spans="1:5">
      <c r="A709" s="344" t="s">
        <v>598</v>
      </c>
      <c r="B709" s="311"/>
      <c r="C709" s="311"/>
      <c r="D709" s="311" t="str">
        <f t="shared" ref="D709:D772" si="11">IF(B709=0,"",ROUND(C709/B709*100,1))</f>
        <v/>
      </c>
      <c r="E709" s="344"/>
    </row>
    <row r="710" ht="14.25" spans="1:5">
      <c r="A710" s="357" t="s">
        <v>599</v>
      </c>
      <c r="B710" s="311">
        <f>SUM(B711)</f>
        <v>128</v>
      </c>
      <c r="C710" s="311">
        <f>SUM(C711)</f>
        <v>245</v>
      </c>
      <c r="D710" s="311">
        <f t="shared" si="11"/>
        <v>191.4</v>
      </c>
      <c r="E710" s="344"/>
    </row>
    <row r="711" ht="14.25" spans="1:5">
      <c r="A711" s="357" t="s">
        <v>600</v>
      </c>
      <c r="B711" s="311">
        <v>128</v>
      </c>
      <c r="C711" s="311">
        <v>245</v>
      </c>
      <c r="D711" s="311">
        <f t="shared" si="11"/>
        <v>191.4</v>
      </c>
      <c r="E711" s="344"/>
    </row>
    <row r="712" ht="14.25" spans="1:5">
      <c r="A712" s="357" t="s">
        <v>77</v>
      </c>
      <c r="B712" s="311">
        <f>SUM(B713,B723,B727,B735,B740,B747,B753,B756,B759,B760,B761,B767,B768,B769,B784)</f>
        <v>4778</v>
      </c>
      <c r="C712" s="311">
        <f>SUM(C713,C723,C727,C735,C740,C747,C753,C756,C759,C760,C761,C767,C768,C769,C784)</f>
        <v>661</v>
      </c>
      <c r="D712" s="311">
        <f t="shared" si="11"/>
        <v>13.8</v>
      </c>
      <c r="E712" s="344"/>
    </row>
    <row r="713" ht="14.25" spans="1:5">
      <c r="A713" s="357" t="s">
        <v>601</v>
      </c>
      <c r="B713" s="311">
        <f>SUM(B714:B722)</f>
        <v>1277</v>
      </c>
      <c r="C713" s="311">
        <f>SUM(C714:C722)</f>
        <v>577</v>
      </c>
      <c r="D713" s="311">
        <f t="shared" si="11"/>
        <v>45.2</v>
      </c>
      <c r="E713" s="344"/>
    </row>
    <row r="714" ht="14.25" spans="1:5">
      <c r="A714" s="357" t="s">
        <v>96</v>
      </c>
      <c r="B714" s="311">
        <v>1277</v>
      </c>
      <c r="C714" s="311">
        <v>577</v>
      </c>
      <c r="D714" s="311">
        <f t="shared" si="11"/>
        <v>45.2</v>
      </c>
      <c r="E714" s="344"/>
    </row>
    <row r="715" ht="14.25" spans="1:5">
      <c r="A715" s="357" t="s">
        <v>97</v>
      </c>
      <c r="B715" s="311"/>
      <c r="C715" s="311"/>
      <c r="D715" s="311" t="str">
        <f t="shared" si="11"/>
        <v/>
      </c>
      <c r="E715" s="344"/>
    </row>
    <row r="716" ht="14.25" spans="1:5">
      <c r="A716" s="357" t="s">
        <v>98</v>
      </c>
      <c r="B716" s="311"/>
      <c r="C716" s="311"/>
      <c r="D716" s="311" t="str">
        <f t="shared" si="11"/>
        <v/>
      </c>
      <c r="E716" s="344"/>
    </row>
    <row r="717" ht="14.25" spans="1:5">
      <c r="A717" s="357" t="s">
        <v>602</v>
      </c>
      <c r="B717" s="311"/>
      <c r="C717" s="311"/>
      <c r="D717" s="311" t="str">
        <f t="shared" si="11"/>
        <v/>
      </c>
      <c r="E717" s="344"/>
    </row>
    <row r="718" ht="14.25" spans="1:5">
      <c r="A718" s="357" t="s">
        <v>603</v>
      </c>
      <c r="B718" s="311"/>
      <c r="C718" s="311"/>
      <c r="D718" s="311" t="str">
        <f t="shared" si="11"/>
        <v/>
      </c>
      <c r="E718" s="344"/>
    </row>
    <row r="719" ht="14.25" spans="1:5">
      <c r="A719" s="357" t="s">
        <v>604</v>
      </c>
      <c r="B719" s="311"/>
      <c r="C719" s="311"/>
      <c r="D719" s="311" t="str">
        <f t="shared" si="11"/>
        <v/>
      </c>
      <c r="E719" s="344"/>
    </row>
    <row r="720" ht="14.25" spans="1:5">
      <c r="A720" s="357" t="s">
        <v>605</v>
      </c>
      <c r="B720" s="311"/>
      <c r="C720" s="311"/>
      <c r="D720" s="311" t="str">
        <f t="shared" si="11"/>
        <v/>
      </c>
      <c r="E720" s="344"/>
    </row>
    <row r="721" ht="14.25" spans="1:5">
      <c r="A721" s="357" t="s">
        <v>606</v>
      </c>
      <c r="B721" s="311"/>
      <c r="C721" s="311"/>
      <c r="D721" s="311" t="str">
        <f t="shared" si="11"/>
        <v/>
      </c>
      <c r="E721" s="344"/>
    </row>
    <row r="722" ht="14.25" spans="1:5">
      <c r="A722" s="357" t="s">
        <v>607</v>
      </c>
      <c r="B722" s="311"/>
      <c r="C722" s="311"/>
      <c r="D722" s="311" t="str">
        <f t="shared" si="11"/>
        <v/>
      </c>
      <c r="E722" s="344"/>
    </row>
    <row r="723" ht="14.25" spans="1:5">
      <c r="A723" s="357" t="s">
        <v>608</v>
      </c>
      <c r="B723" s="311">
        <f>SUM(B724:B726)</f>
        <v>0</v>
      </c>
      <c r="C723" s="311">
        <f>SUM(C724:C726)</f>
        <v>0</v>
      </c>
      <c r="D723" s="311" t="str">
        <f t="shared" si="11"/>
        <v/>
      </c>
      <c r="E723" s="355"/>
    </row>
    <row r="724" ht="14.25" spans="1:5">
      <c r="A724" s="357" t="s">
        <v>609</v>
      </c>
      <c r="B724" s="311"/>
      <c r="C724" s="311"/>
      <c r="D724" s="311" t="str">
        <f t="shared" si="11"/>
        <v/>
      </c>
      <c r="E724" s="355"/>
    </row>
    <row r="725" ht="14.25" spans="1:5">
      <c r="A725" s="357" t="s">
        <v>610</v>
      </c>
      <c r="B725" s="311"/>
      <c r="C725" s="311"/>
      <c r="D725" s="311" t="str">
        <f t="shared" si="11"/>
        <v/>
      </c>
      <c r="E725" s="355"/>
    </row>
    <row r="726" ht="14.25" spans="1:5">
      <c r="A726" s="357" t="s">
        <v>611</v>
      </c>
      <c r="B726" s="311"/>
      <c r="C726" s="311"/>
      <c r="D726" s="311" t="str">
        <f t="shared" si="11"/>
        <v/>
      </c>
      <c r="E726" s="355"/>
    </row>
    <row r="727" ht="14.25" spans="1:5">
      <c r="A727" s="357" t="s">
        <v>612</v>
      </c>
      <c r="B727" s="311">
        <f>SUM(B728:B734)</f>
        <v>112</v>
      </c>
      <c r="C727" s="311">
        <f>SUM(C728:C734)</f>
        <v>78</v>
      </c>
      <c r="D727" s="311">
        <f t="shared" si="11"/>
        <v>69.6</v>
      </c>
      <c r="E727" s="355"/>
    </row>
    <row r="728" ht="14.25" spans="1:5">
      <c r="A728" s="357" t="s">
        <v>613</v>
      </c>
      <c r="B728" s="311">
        <v>76</v>
      </c>
      <c r="C728" s="311">
        <v>78</v>
      </c>
      <c r="D728" s="311">
        <f t="shared" si="11"/>
        <v>102.6</v>
      </c>
      <c r="E728" s="355"/>
    </row>
    <row r="729" ht="14.25" spans="1:5">
      <c r="A729" s="357" t="s">
        <v>614</v>
      </c>
      <c r="B729" s="311">
        <v>29</v>
      </c>
      <c r="C729" s="311"/>
      <c r="D729" s="311">
        <f t="shared" si="11"/>
        <v>0</v>
      </c>
      <c r="E729" s="355"/>
    </row>
    <row r="730" ht="14.25" spans="1:5">
      <c r="A730" s="357" t="s">
        <v>615</v>
      </c>
      <c r="B730" s="311"/>
      <c r="C730" s="311"/>
      <c r="D730" s="311" t="str">
        <f t="shared" si="11"/>
        <v/>
      </c>
      <c r="E730" s="355"/>
    </row>
    <row r="731" ht="14.25" spans="1:5">
      <c r="A731" s="357" t="s">
        <v>616</v>
      </c>
      <c r="B731" s="311"/>
      <c r="C731" s="311"/>
      <c r="D731" s="311" t="str">
        <f t="shared" si="11"/>
        <v/>
      </c>
      <c r="E731" s="355"/>
    </row>
    <row r="732" ht="14.25" spans="1:5">
      <c r="A732" s="357" t="s">
        <v>617</v>
      </c>
      <c r="B732" s="311"/>
      <c r="C732" s="311"/>
      <c r="D732" s="311" t="str">
        <f t="shared" si="11"/>
        <v/>
      </c>
      <c r="E732" s="355"/>
    </row>
    <row r="733" ht="14.25" spans="1:5">
      <c r="A733" s="357" t="s">
        <v>618</v>
      </c>
      <c r="B733" s="311"/>
      <c r="C733" s="311"/>
      <c r="D733" s="311" t="str">
        <f t="shared" si="11"/>
        <v/>
      </c>
      <c r="E733" s="355"/>
    </row>
    <row r="734" ht="14.25" spans="1:5">
      <c r="A734" s="357" t="s">
        <v>619</v>
      </c>
      <c r="B734" s="311">
        <v>7</v>
      </c>
      <c r="C734" s="311"/>
      <c r="D734" s="311">
        <f t="shared" si="11"/>
        <v>0</v>
      </c>
      <c r="E734" s="355"/>
    </row>
    <row r="735" ht="14.25" spans="1:5">
      <c r="A735" s="357" t="s">
        <v>620</v>
      </c>
      <c r="B735" s="311">
        <f>SUM(B736:B739)</f>
        <v>921</v>
      </c>
      <c r="C735" s="311">
        <f>SUM(C736:C739)</f>
        <v>0</v>
      </c>
      <c r="D735" s="311">
        <f t="shared" si="11"/>
        <v>0</v>
      </c>
      <c r="E735" s="355"/>
    </row>
    <row r="736" ht="14.25" spans="1:5">
      <c r="A736" s="357" t="s">
        <v>621</v>
      </c>
      <c r="B736" s="311">
        <v>183</v>
      </c>
      <c r="C736" s="311"/>
      <c r="D736" s="311">
        <f t="shared" si="11"/>
        <v>0</v>
      </c>
      <c r="E736" s="355"/>
    </row>
    <row r="737" ht="14.25" spans="1:5">
      <c r="A737" s="357" t="s">
        <v>622</v>
      </c>
      <c r="B737" s="311">
        <v>738</v>
      </c>
      <c r="C737" s="311"/>
      <c r="D737" s="311">
        <f t="shared" si="11"/>
        <v>0</v>
      </c>
      <c r="E737" s="355"/>
    </row>
    <row r="738" ht="14.25" spans="1:5">
      <c r="A738" s="357" t="s">
        <v>623</v>
      </c>
      <c r="B738" s="311"/>
      <c r="C738" s="311"/>
      <c r="D738" s="311" t="str">
        <f t="shared" si="11"/>
        <v/>
      </c>
      <c r="E738" s="355"/>
    </row>
    <row r="739" ht="14.25" spans="1:5">
      <c r="A739" s="357" t="s">
        <v>624</v>
      </c>
      <c r="B739" s="311"/>
      <c r="C739" s="311"/>
      <c r="D739" s="311" t="str">
        <f t="shared" si="11"/>
        <v/>
      </c>
      <c r="E739" s="355"/>
    </row>
    <row r="740" ht="14.25" spans="1:5">
      <c r="A740" s="357" t="s">
        <v>625</v>
      </c>
      <c r="B740" s="311">
        <f>SUM(B741:B746)</f>
        <v>0</v>
      </c>
      <c r="C740" s="311">
        <f>SUM(C741:C746)</f>
        <v>0</v>
      </c>
      <c r="D740" s="311" t="str">
        <f t="shared" si="11"/>
        <v/>
      </c>
      <c r="E740" s="344"/>
    </row>
    <row r="741" ht="14.25" spans="1:5">
      <c r="A741" s="357" t="s">
        <v>626</v>
      </c>
      <c r="B741" s="311"/>
      <c r="C741" s="311"/>
      <c r="D741" s="311" t="str">
        <f t="shared" si="11"/>
        <v/>
      </c>
      <c r="E741" s="344"/>
    </row>
    <row r="742" ht="14.25" spans="1:5">
      <c r="A742" s="357" t="s">
        <v>627</v>
      </c>
      <c r="B742" s="311"/>
      <c r="C742" s="311"/>
      <c r="D742" s="311" t="str">
        <f t="shared" si="11"/>
        <v/>
      </c>
      <c r="E742" s="344"/>
    </row>
    <row r="743" ht="14.25" spans="1:5">
      <c r="A743" s="357" t="s">
        <v>628</v>
      </c>
      <c r="B743" s="311"/>
      <c r="C743" s="311"/>
      <c r="D743" s="311" t="str">
        <f t="shared" si="11"/>
        <v/>
      </c>
      <c r="E743" s="344"/>
    </row>
    <row r="744" ht="14.25" spans="1:5">
      <c r="A744" s="357" t="s">
        <v>629</v>
      </c>
      <c r="B744" s="311"/>
      <c r="C744" s="311"/>
      <c r="D744" s="311" t="str">
        <f t="shared" si="11"/>
        <v/>
      </c>
      <c r="E744" s="344"/>
    </row>
    <row r="745" ht="14.25" spans="1:5">
      <c r="A745" s="357" t="s">
        <v>630</v>
      </c>
      <c r="B745" s="311"/>
      <c r="C745" s="311"/>
      <c r="D745" s="311" t="str">
        <f t="shared" si="11"/>
        <v/>
      </c>
      <c r="E745" s="344"/>
    </row>
    <row r="746" ht="14.25" spans="1:5">
      <c r="A746" s="357" t="s">
        <v>631</v>
      </c>
      <c r="B746" s="311"/>
      <c r="C746" s="311"/>
      <c r="D746" s="311" t="str">
        <f t="shared" si="11"/>
        <v/>
      </c>
      <c r="E746" s="344"/>
    </row>
    <row r="747" ht="14.25" spans="1:5">
      <c r="A747" s="357" t="s">
        <v>632</v>
      </c>
      <c r="B747" s="311">
        <f>SUM(B748:B752)</f>
        <v>59</v>
      </c>
      <c r="C747" s="311">
        <f>SUM(C748:C752)</f>
        <v>6</v>
      </c>
      <c r="D747" s="311">
        <f t="shared" si="11"/>
        <v>10.2</v>
      </c>
      <c r="E747" s="344"/>
    </row>
    <row r="748" ht="14.25" spans="1:5">
      <c r="A748" s="357" t="s">
        <v>633</v>
      </c>
      <c r="B748" s="311">
        <v>59</v>
      </c>
      <c r="C748" s="311">
        <v>6</v>
      </c>
      <c r="D748" s="311">
        <f t="shared" si="11"/>
        <v>10.2</v>
      </c>
      <c r="E748" s="344"/>
    </row>
    <row r="749" ht="14.25" spans="1:5">
      <c r="A749" s="357" t="s">
        <v>634</v>
      </c>
      <c r="B749" s="311"/>
      <c r="C749" s="311"/>
      <c r="D749" s="311" t="str">
        <f t="shared" si="11"/>
        <v/>
      </c>
      <c r="E749" s="344"/>
    </row>
    <row r="750" ht="14.25" spans="1:5">
      <c r="A750" s="357" t="s">
        <v>635</v>
      </c>
      <c r="B750" s="311"/>
      <c r="C750" s="311"/>
      <c r="D750" s="311" t="str">
        <f t="shared" si="11"/>
        <v/>
      </c>
      <c r="E750" s="344"/>
    </row>
    <row r="751" ht="14.25" spans="1:5">
      <c r="A751" s="357" t="s">
        <v>636</v>
      </c>
      <c r="B751" s="311"/>
      <c r="C751" s="311"/>
      <c r="D751" s="311" t="str">
        <f t="shared" si="11"/>
        <v/>
      </c>
      <c r="E751" s="344"/>
    </row>
    <row r="752" ht="14.25" spans="1:5">
      <c r="A752" s="357" t="s">
        <v>637</v>
      </c>
      <c r="B752" s="311"/>
      <c r="C752" s="311"/>
      <c r="D752" s="311" t="str">
        <f t="shared" si="11"/>
        <v/>
      </c>
      <c r="E752" s="344"/>
    </row>
    <row r="753" ht="14.25" spans="1:5">
      <c r="A753" s="357" t="s">
        <v>638</v>
      </c>
      <c r="B753" s="311">
        <f>SUM(B754:B755)</f>
        <v>0</v>
      </c>
      <c r="C753" s="311">
        <f>SUM(C754:C755)</f>
        <v>0</v>
      </c>
      <c r="D753" s="311" t="str">
        <f t="shared" si="11"/>
        <v/>
      </c>
      <c r="E753" s="344"/>
    </row>
    <row r="754" ht="14.25" spans="1:5">
      <c r="A754" s="357" t="s">
        <v>639</v>
      </c>
      <c r="B754" s="311"/>
      <c r="C754" s="311"/>
      <c r="D754" s="311" t="str">
        <f t="shared" si="11"/>
        <v/>
      </c>
      <c r="E754" s="344"/>
    </row>
    <row r="755" ht="14.25" spans="1:5">
      <c r="A755" s="357" t="s">
        <v>640</v>
      </c>
      <c r="B755" s="311"/>
      <c r="C755" s="311"/>
      <c r="D755" s="311" t="str">
        <f t="shared" si="11"/>
        <v/>
      </c>
      <c r="E755" s="344"/>
    </row>
    <row r="756" ht="14.25" spans="1:5">
      <c r="A756" s="357" t="s">
        <v>641</v>
      </c>
      <c r="B756" s="311">
        <f>SUM(B757:B758)</f>
        <v>0</v>
      </c>
      <c r="C756" s="311">
        <f>SUM(C757:C758)</f>
        <v>0</v>
      </c>
      <c r="D756" s="311" t="str">
        <f t="shared" si="11"/>
        <v/>
      </c>
      <c r="E756" s="344"/>
    </row>
    <row r="757" ht="14.25" spans="1:5">
      <c r="A757" s="357" t="s">
        <v>642</v>
      </c>
      <c r="B757" s="311"/>
      <c r="C757" s="311"/>
      <c r="D757" s="311" t="str">
        <f t="shared" si="11"/>
        <v/>
      </c>
      <c r="E757" s="344"/>
    </row>
    <row r="758" ht="14.25" spans="1:5">
      <c r="A758" s="357" t="s">
        <v>643</v>
      </c>
      <c r="B758" s="311"/>
      <c r="C758" s="311"/>
      <c r="D758" s="311" t="str">
        <f t="shared" si="11"/>
        <v/>
      </c>
      <c r="E758" s="344"/>
    </row>
    <row r="759" ht="14.25" spans="1:5">
      <c r="A759" s="357" t="s">
        <v>644</v>
      </c>
      <c r="B759" s="311"/>
      <c r="C759" s="311"/>
      <c r="D759" s="311" t="str">
        <f t="shared" si="11"/>
        <v/>
      </c>
      <c r="E759" s="344"/>
    </row>
    <row r="760" ht="14.25" spans="1:5">
      <c r="A760" s="357" t="s">
        <v>645</v>
      </c>
      <c r="B760" s="311">
        <v>2409</v>
      </c>
      <c r="C760" s="311"/>
      <c r="D760" s="311">
        <f t="shared" si="11"/>
        <v>0</v>
      </c>
      <c r="E760" s="344"/>
    </row>
    <row r="761" ht="14.25" spans="1:5">
      <c r="A761" s="357" t="s">
        <v>646</v>
      </c>
      <c r="B761" s="311">
        <f>SUM(B762:B766)</f>
        <v>0</v>
      </c>
      <c r="C761" s="311">
        <f>SUM(C762:C766)</f>
        <v>0</v>
      </c>
      <c r="D761" s="311" t="str">
        <f t="shared" si="11"/>
        <v/>
      </c>
      <c r="E761" s="344"/>
    </row>
    <row r="762" ht="14.25" spans="1:5">
      <c r="A762" s="357" t="s">
        <v>647</v>
      </c>
      <c r="B762" s="311"/>
      <c r="C762" s="311"/>
      <c r="D762" s="311" t="str">
        <f t="shared" si="11"/>
        <v/>
      </c>
      <c r="E762" s="344"/>
    </row>
    <row r="763" ht="14.25" spans="1:5">
      <c r="A763" s="357" t="s">
        <v>648</v>
      </c>
      <c r="B763" s="311"/>
      <c r="C763" s="311"/>
      <c r="D763" s="311" t="str">
        <f t="shared" si="11"/>
        <v/>
      </c>
      <c r="E763" s="344"/>
    </row>
    <row r="764" ht="14.25" spans="1:5">
      <c r="A764" s="357" t="s">
        <v>649</v>
      </c>
      <c r="B764" s="311"/>
      <c r="C764" s="311"/>
      <c r="D764" s="311" t="str">
        <f t="shared" si="11"/>
        <v/>
      </c>
      <c r="E764" s="344"/>
    </row>
    <row r="765" ht="14.25" spans="1:5">
      <c r="A765" s="357" t="s">
        <v>650</v>
      </c>
      <c r="B765" s="311"/>
      <c r="C765" s="311"/>
      <c r="D765" s="311" t="str">
        <f t="shared" si="11"/>
        <v/>
      </c>
      <c r="E765" s="344"/>
    </row>
    <row r="766" ht="14.25" spans="1:5">
      <c r="A766" s="357" t="s">
        <v>651</v>
      </c>
      <c r="B766" s="311"/>
      <c r="C766" s="311"/>
      <c r="D766" s="311" t="str">
        <f t="shared" si="11"/>
        <v/>
      </c>
      <c r="E766" s="344"/>
    </row>
    <row r="767" ht="14.25" spans="1:5">
      <c r="A767" s="357" t="s">
        <v>652</v>
      </c>
      <c r="B767" s="311"/>
      <c r="C767" s="311"/>
      <c r="D767" s="311" t="str">
        <f t="shared" si="11"/>
        <v/>
      </c>
      <c r="E767" s="344"/>
    </row>
    <row r="768" ht="14.25" spans="1:5">
      <c r="A768" s="357" t="s">
        <v>653</v>
      </c>
      <c r="B768" s="311"/>
      <c r="C768" s="311"/>
      <c r="D768" s="311" t="str">
        <f t="shared" si="11"/>
        <v/>
      </c>
      <c r="E768" s="344"/>
    </row>
    <row r="769" ht="14.25" spans="1:5">
      <c r="A769" s="357" t="s">
        <v>654</v>
      </c>
      <c r="B769" s="311">
        <f>SUM(B770:B783)</f>
        <v>0</v>
      </c>
      <c r="C769" s="311">
        <f>SUM(C770:C783)</f>
        <v>0</v>
      </c>
      <c r="D769" s="311" t="str">
        <f t="shared" si="11"/>
        <v/>
      </c>
      <c r="E769" s="344"/>
    </row>
    <row r="770" ht="14.25" spans="1:5">
      <c r="A770" s="357" t="s">
        <v>96</v>
      </c>
      <c r="B770" s="311"/>
      <c r="C770" s="311"/>
      <c r="D770" s="311" t="str">
        <f t="shared" si="11"/>
        <v/>
      </c>
      <c r="E770" s="344"/>
    </row>
    <row r="771" ht="14.25" spans="1:5">
      <c r="A771" s="357" t="s">
        <v>97</v>
      </c>
      <c r="B771" s="311"/>
      <c r="C771" s="311"/>
      <c r="D771" s="311" t="str">
        <f t="shared" si="11"/>
        <v/>
      </c>
      <c r="E771" s="344"/>
    </row>
    <row r="772" ht="14.25" spans="1:5">
      <c r="A772" s="357" t="s">
        <v>98</v>
      </c>
      <c r="B772" s="311"/>
      <c r="C772" s="311"/>
      <c r="D772" s="311" t="str">
        <f t="shared" si="11"/>
        <v/>
      </c>
      <c r="E772" s="344"/>
    </row>
    <row r="773" ht="14.25" spans="1:5">
      <c r="A773" s="357" t="s">
        <v>655</v>
      </c>
      <c r="B773" s="311"/>
      <c r="C773" s="311"/>
      <c r="D773" s="311" t="str">
        <f t="shared" ref="D773:D836" si="12">IF(B773=0,"",ROUND(C773/B773*100,1))</f>
        <v/>
      </c>
      <c r="E773" s="344"/>
    </row>
    <row r="774" ht="14.25" spans="1:5">
      <c r="A774" s="357" t="s">
        <v>656</v>
      </c>
      <c r="B774" s="311"/>
      <c r="C774" s="311"/>
      <c r="D774" s="311" t="str">
        <f t="shared" si="12"/>
        <v/>
      </c>
      <c r="E774" s="344"/>
    </row>
    <row r="775" ht="14.25" spans="1:5">
      <c r="A775" s="357" t="s">
        <v>657</v>
      </c>
      <c r="B775" s="311"/>
      <c r="C775" s="311"/>
      <c r="D775" s="311" t="str">
        <f t="shared" si="12"/>
        <v/>
      </c>
      <c r="E775" s="344"/>
    </row>
    <row r="776" ht="14.25" spans="1:5">
      <c r="A776" s="357" t="s">
        <v>658</v>
      </c>
      <c r="B776" s="311"/>
      <c r="C776" s="311"/>
      <c r="D776" s="311" t="str">
        <f t="shared" si="12"/>
        <v/>
      </c>
      <c r="E776" s="344"/>
    </row>
    <row r="777" ht="14.25" spans="1:5">
      <c r="A777" s="357" t="s">
        <v>659</v>
      </c>
      <c r="B777" s="311"/>
      <c r="C777" s="311"/>
      <c r="D777" s="311" t="str">
        <f t="shared" si="12"/>
        <v/>
      </c>
      <c r="E777" s="344"/>
    </row>
    <row r="778" ht="14.25" spans="1:5">
      <c r="A778" s="357" t="s">
        <v>660</v>
      </c>
      <c r="B778" s="311"/>
      <c r="C778" s="311"/>
      <c r="D778" s="311" t="str">
        <f t="shared" si="12"/>
        <v/>
      </c>
      <c r="E778" s="344"/>
    </row>
    <row r="779" ht="14.25" spans="1:5">
      <c r="A779" s="357" t="s">
        <v>661</v>
      </c>
      <c r="B779" s="311"/>
      <c r="C779" s="311"/>
      <c r="D779" s="311" t="str">
        <f t="shared" si="12"/>
        <v/>
      </c>
      <c r="E779" s="344"/>
    </row>
    <row r="780" ht="14.25" spans="1:5">
      <c r="A780" s="357" t="s">
        <v>138</v>
      </c>
      <c r="B780" s="311"/>
      <c r="C780" s="311"/>
      <c r="D780" s="311" t="str">
        <f t="shared" si="12"/>
        <v/>
      </c>
      <c r="E780" s="344"/>
    </row>
    <row r="781" ht="14.25" spans="1:5">
      <c r="A781" s="357" t="s">
        <v>662</v>
      </c>
      <c r="B781" s="311"/>
      <c r="C781" s="311"/>
      <c r="D781" s="311" t="str">
        <f t="shared" si="12"/>
        <v/>
      </c>
      <c r="E781" s="344"/>
    </row>
    <row r="782" ht="14.25" spans="1:5">
      <c r="A782" s="357" t="s">
        <v>105</v>
      </c>
      <c r="B782" s="311"/>
      <c r="C782" s="311"/>
      <c r="D782" s="311" t="str">
        <f t="shared" si="12"/>
        <v/>
      </c>
      <c r="E782" s="344"/>
    </row>
    <row r="783" ht="14.25" spans="1:5">
      <c r="A783" s="357" t="s">
        <v>663</v>
      </c>
      <c r="B783" s="311"/>
      <c r="C783" s="311"/>
      <c r="D783" s="311" t="str">
        <f t="shared" si="12"/>
        <v/>
      </c>
      <c r="E783" s="344"/>
    </row>
    <row r="784" ht="14.25" spans="1:5">
      <c r="A784" s="357" t="s">
        <v>664</v>
      </c>
      <c r="B784" s="311"/>
      <c r="C784" s="311"/>
      <c r="D784" s="311" t="str">
        <f t="shared" si="12"/>
        <v/>
      </c>
      <c r="E784" s="344"/>
    </row>
    <row r="785" ht="14.25" spans="1:5">
      <c r="A785" s="357" t="s">
        <v>78</v>
      </c>
      <c r="B785" s="311">
        <f>SUM(B786,B797,B798,B801,B802,B803)</f>
        <v>1929</v>
      </c>
      <c r="C785" s="311">
        <f>SUM(C786,C797,C798,C801,C802,C803)</f>
        <v>1499</v>
      </c>
      <c r="D785" s="311">
        <f t="shared" si="12"/>
        <v>77.7</v>
      </c>
      <c r="E785" s="344"/>
    </row>
    <row r="786" ht="14.25" spans="1:5">
      <c r="A786" s="357" t="s">
        <v>665</v>
      </c>
      <c r="B786" s="311">
        <f>SUM(B787:B796)</f>
        <v>1312</v>
      </c>
      <c r="C786" s="311">
        <f>SUM(C787:C796)</f>
        <v>1350</v>
      </c>
      <c r="D786" s="311">
        <f t="shared" si="12"/>
        <v>102.9</v>
      </c>
      <c r="E786" s="344"/>
    </row>
    <row r="787" ht="14.25" spans="1:5">
      <c r="A787" s="357" t="s">
        <v>96</v>
      </c>
      <c r="B787" s="311">
        <v>582</v>
      </c>
      <c r="C787" s="311">
        <v>285</v>
      </c>
      <c r="D787" s="311">
        <f t="shared" si="12"/>
        <v>49</v>
      </c>
      <c r="E787" s="344"/>
    </row>
    <row r="788" ht="14.25" spans="1:5">
      <c r="A788" s="357" t="s">
        <v>97</v>
      </c>
      <c r="B788" s="311"/>
      <c r="C788" s="311"/>
      <c r="D788" s="311" t="str">
        <f t="shared" si="12"/>
        <v/>
      </c>
      <c r="E788" s="344"/>
    </row>
    <row r="789" ht="14.25" spans="1:5">
      <c r="A789" s="357" t="s">
        <v>98</v>
      </c>
      <c r="B789" s="311"/>
      <c r="C789" s="311"/>
      <c r="D789" s="311" t="str">
        <f t="shared" si="12"/>
        <v/>
      </c>
      <c r="E789" s="344"/>
    </row>
    <row r="790" ht="14.25" spans="1:5">
      <c r="A790" s="357" t="s">
        <v>666</v>
      </c>
      <c r="B790" s="311">
        <v>637</v>
      </c>
      <c r="C790" s="311">
        <v>933</v>
      </c>
      <c r="D790" s="311">
        <f t="shared" si="12"/>
        <v>146.5</v>
      </c>
      <c r="E790" s="344"/>
    </row>
    <row r="791" ht="14.25" spans="1:5">
      <c r="A791" s="357" t="s">
        <v>667</v>
      </c>
      <c r="B791" s="311">
        <v>16</v>
      </c>
      <c r="C791" s="311"/>
      <c r="D791" s="311">
        <f t="shared" si="12"/>
        <v>0</v>
      </c>
      <c r="E791" s="344"/>
    </row>
    <row r="792" ht="14.25" spans="1:5">
      <c r="A792" s="357" t="s">
        <v>668</v>
      </c>
      <c r="B792" s="311"/>
      <c r="C792" s="311"/>
      <c r="D792" s="311" t="str">
        <f t="shared" si="12"/>
        <v/>
      </c>
      <c r="E792" s="344"/>
    </row>
    <row r="793" ht="14.25" spans="1:5">
      <c r="A793" s="357" t="s">
        <v>669</v>
      </c>
      <c r="B793" s="311"/>
      <c r="C793" s="311"/>
      <c r="D793" s="311" t="str">
        <f t="shared" si="12"/>
        <v/>
      </c>
      <c r="E793" s="344"/>
    </row>
    <row r="794" ht="14.25" spans="1:5">
      <c r="A794" s="357" t="s">
        <v>670</v>
      </c>
      <c r="B794" s="311"/>
      <c r="C794" s="311"/>
      <c r="D794" s="311" t="str">
        <f t="shared" si="12"/>
        <v/>
      </c>
      <c r="E794" s="344"/>
    </row>
    <row r="795" ht="14.25" spans="1:5">
      <c r="A795" s="357" t="s">
        <v>671</v>
      </c>
      <c r="B795" s="311"/>
      <c r="C795" s="311"/>
      <c r="D795" s="311" t="str">
        <f t="shared" si="12"/>
        <v/>
      </c>
      <c r="E795" s="344"/>
    </row>
    <row r="796" ht="14.25" spans="1:5">
      <c r="A796" s="357" t="s">
        <v>672</v>
      </c>
      <c r="B796" s="311">
        <v>77</v>
      </c>
      <c r="C796" s="311">
        <v>132</v>
      </c>
      <c r="D796" s="311">
        <f t="shared" si="12"/>
        <v>171.4</v>
      </c>
      <c r="E796" s="344"/>
    </row>
    <row r="797" ht="14.25" spans="1:5">
      <c r="A797" s="357" t="s">
        <v>673</v>
      </c>
      <c r="B797" s="311"/>
      <c r="C797" s="311"/>
      <c r="D797" s="311" t="str">
        <f t="shared" si="12"/>
        <v/>
      </c>
      <c r="E797" s="344"/>
    </row>
    <row r="798" ht="14.25" spans="1:5">
      <c r="A798" s="357" t="s">
        <v>674</v>
      </c>
      <c r="B798" s="311">
        <f>SUM(B799:B800)</f>
        <v>405</v>
      </c>
      <c r="C798" s="311">
        <f>SUM(C799:C800)</f>
        <v>65</v>
      </c>
      <c r="D798" s="311">
        <f t="shared" si="12"/>
        <v>16</v>
      </c>
      <c r="E798" s="344"/>
    </row>
    <row r="799" ht="14.25" spans="1:5">
      <c r="A799" s="357" t="s">
        <v>675</v>
      </c>
      <c r="B799" s="311"/>
      <c r="C799" s="311"/>
      <c r="D799" s="311" t="str">
        <f t="shared" si="12"/>
        <v/>
      </c>
      <c r="E799" s="344"/>
    </row>
    <row r="800" ht="14.25" spans="1:5">
      <c r="A800" s="357" t="s">
        <v>676</v>
      </c>
      <c r="B800" s="311">
        <v>405</v>
      </c>
      <c r="C800" s="311">
        <v>65</v>
      </c>
      <c r="D800" s="311">
        <f t="shared" si="12"/>
        <v>16</v>
      </c>
      <c r="E800" s="344"/>
    </row>
    <row r="801" ht="14.25" spans="1:5">
      <c r="A801" s="357" t="s">
        <v>677</v>
      </c>
      <c r="B801" s="311">
        <v>22</v>
      </c>
      <c r="C801" s="311"/>
      <c r="D801" s="311">
        <f t="shared" si="12"/>
        <v>0</v>
      </c>
      <c r="E801" s="344"/>
    </row>
    <row r="802" ht="14.25" spans="1:5">
      <c r="A802" s="357" t="s">
        <v>678</v>
      </c>
      <c r="B802" s="311"/>
      <c r="C802" s="311"/>
      <c r="D802" s="311" t="str">
        <f t="shared" si="12"/>
        <v/>
      </c>
      <c r="E802" s="344"/>
    </row>
    <row r="803" ht="14.25" spans="1:5">
      <c r="A803" s="357" t="s">
        <v>679</v>
      </c>
      <c r="B803" s="311">
        <v>190</v>
      </c>
      <c r="C803" s="311">
        <v>84</v>
      </c>
      <c r="D803" s="311">
        <f t="shared" si="12"/>
        <v>44.2</v>
      </c>
      <c r="E803" s="344"/>
    </row>
    <row r="804" ht="14.25" spans="1:5">
      <c r="A804" s="357" t="s">
        <v>79</v>
      </c>
      <c r="B804" s="311">
        <f>SUM(B805,B831,B856,B884,B895,B902,B909,B912)</f>
        <v>5148</v>
      </c>
      <c r="C804" s="311">
        <f>SUM(C805,C831,C856,C884,C895,C902,C909,C912)</f>
        <v>2791</v>
      </c>
      <c r="D804" s="311">
        <f t="shared" si="12"/>
        <v>54.2</v>
      </c>
      <c r="E804" s="344"/>
    </row>
    <row r="805" ht="14.25" spans="1:5">
      <c r="A805" s="357" t="s">
        <v>680</v>
      </c>
      <c r="B805" s="311">
        <f>SUM(B806:B830)</f>
        <v>1750</v>
      </c>
      <c r="C805" s="311">
        <f>SUM(C806:C830)</f>
        <v>1346</v>
      </c>
      <c r="D805" s="311">
        <f t="shared" si="12"/>
        <v>76.9</v>
      </c>
      <c r="E805" s="344"/>
    </row>
    <row r="806" ht="14.25" spans="1:5">
      <c r="A806" s="357" t="s">
        <v>96</v>
      </c>
      <c r="B806" s="311">
        <v>380</v>
      </c>
      <c r="C806" s="311">
        <v>603</v>
      </c>
      <c r="D806" s="311">
        <f t="shared" si="12"/>
        <v>158.7</v>
      </c>
      <c r="E806" s="344"/>
    </row>
    <row r="807" ht="14.25" spans="1:5">
      <c r="A807" s="357" t="s">
        <v>97</v>
      </c>
      <c r="B807" s="311"/>
      <c r="C807" s="311"/>
      <c r="D807" s="311" t="str">
        <f t="shared" si="12"/>
        <v/>
      </c>
      <c r="E807" s="344"/>
    </row>
    <row r="808" ht="14.25" spans="1:5">
      <c r="A808" s="357" t="s">
        <v>98</v>
      </c>
      <c r="B808" s="311"/>
      <c r="C808" s="311"/>
      <c r="D808" s="311" t="str">
        <f t="shared" si="12"/>
        <v/>
      </c>
      <c r="E808" s="344"/>
    </row>
    <row r="809" ht="14.25" spans="1:5">
      <c r="A809" s="357" t="s">
        <v>105</v>
      </c>
      <c r="B809" s="311">
        <v>30</v>
      </c>
      <c r="C809" s="311">
        <v>30</v>
      </c>
      <c r="D809" s="311">
        <f t="shared" si="12"/>
        <v>100</v>
      </c>
      <c r="E809" s="344"/>
    </row>
    <row r="810" ht="14.25" spans="1:5">
      <c r="A810" s="357" t="s">
        <v>681</v>
      </c>
      <c r="B810" s="311"/>
      <c r="C810" s="311"/>
      <c r="D810" s="311" t="str">
        <f t="shared" si="12"/>
        <v/>
      </c>
      <c r="E810" s="344"/>
    </row>
    <row r="811" ht="14.25" spans="1:5">
      <c r="A811" s="357" t="s">
        <v>682</v>
      </c>
      <c r="B811" s="311">
        <v>1</v>
      </c>
      <c r="C811" s="311">
        <v>5</v>
      </c>
      <c r="D811" s="311">
        <f t="shared" si="12"/>
        <v>500</v>
      </c>
      <c r="E811" s="344"/>
    </row>
    <row r="812" ht="14.25" spans="1:5">
      <c r="A812" s="357" t="s">
        <v>683</v>
      </c>
      <c r="B812" s="311">
        <v>88</v>
      </c>
      <c r="C812" s="311">
        <v>64</v>
      </c>
      <c r="D812" s="311">
        <f t="shared" si="12"/>
        <v>72.7</v>
      </c>
      <c r="E812" s="344"/>
    </row>
    <row r="813" ht="14.25" spans="1:5">
      <c r="A813" s="357" t="s">
        <v>684</v>
      </c>
      <c r="B813" s="311">
        <v>1</v>
      </c>
      <c r="C813" s="311">
        <v>5</v>
      </c>
      <c r="D813" s="311">
        <f t="shared" si="12"/>
        <v>500</v>
      </c>
      <c r="E813" s="344"/>
    </row>
    <row r="814" ht="14.25" spans="1:5">
      <c r="A814" s="357" t="s">
        <v>685</v>
      </c>
      <c r="B814" s="311"/>
      <c r="C814" s="311"/>
      <c r="D814" s="311" t="str">
        <f t="shared" si="12"/>
        <v/>
      </c>
      <c r="E814" s="344"/>
    </row>
    <row r="815" ht="14.25" spans="1:5">
      <c r="A815" s="357" t="s">
        <v>686</v>
      </c>
      <c r="B815" s="311"/>
      <c r="C815" s="311"/>
      <c r="D815" s="311" t="str">
        <f t="shared" si="12"/>
        <v/>
      </c>
      <c r="E815" s="344"/>
    </row>
    <row r="816" ht="14.25" spans="1:5">
      <c r="A816" s="357" t="s">
        <v>687</v>
      </c>
      <c r="B816" s="311">
        <v>19</v>
      </c>
      <c r="C816" s="311">
        <v>1</v>
      </c>
      <c r="D816" s="311">
        <f t="shared" si="12"/>
        <v>5.3</v>
      </c>
      <c r="E816" s="344"/>
    </row>
    <row r="817" ht="14.25" spans="1:5">
      <c r="A817" s="357" t="s">
        <v>688</v>
      </c>
      <c r="B817" s="311"/>
      <c r="C817" s="311"/>
      <c r="D817" s="311" t="str">
        <f t="shared" si="12"/>
        <v/>
      </c>
      <c r="E817" s="344"/>
    </row>
    <row r="818" ht="14.25" spans="1:5">
      <c r="A818" s="357" t="s">
        <v>689</v>
      </c>
      <c r="B818" s="311">
        <v>75</v>
      </c>
      <c r="C818" s="311">
        <v>10</v>
      </c>
      <c r="D818" s="311">
        <f t="shared" si="12"/>
        <v>13.3</v>
      </c>
      <c r="E818" s="344"/>
    </row>
    <row r="819" ht="14.25" spans="1:5">
      <c r="A819" s="357" t="s">
        <v>690</v>
      </c>
      <c r="B819" s="311"/>
      <c r="C819" s="311"/>
      <c r="D819" s="311" t="str">
        <f t="shared" si="12"/>
        <v/>
      </c>
      <c r="E819" s="344"/>
    </row>
    <row r="820" ht="14.25" spans="1:5">
      <c r="A820" s="357" t="s">
        <v>691</v>
      </c>
      <c r="B820" s="311">
        <v>50</v>
      </c>
      <c r="C820" s="311">
        <v>212</v>
      </c>
      <c r="D820" s="311">
        <f t="shared" si="12"/>
        <v>424</v>
      </c>
      <c r="E820" s="344"/>
    </row>
    <row r="821" ht="14.25" spans="1:5">
      <c r="A821" s="357" t="s">
        <v>692</v>
      </c>
      <c r="B821" s="311">
        <v>794</v>
      </c>
      <c r="C821" s="311"/>
      <c r="D821" s="311">
        <f t="shared" si="12"/>
        <v>0</v>
      </c>
      <c r="E821" s="344"/>
    </row>
    <row r="822" ht="14.25" spans="1:5">
      <c r="A822" s="357" t="s">
        <v>693</v>
      </c>
      <c r="B822" s="311"/>
      <c r="C822" s="311"/>
      <c r="D822" s="311" t="str">
        <f t="shared" si="12"/>
        <v/>
      </c>
      <c r="E822" s="344"/>
    </row>
    <row r="823" ht="14.25" spans="1:5">
      <c r="A823" s="357" t="s">
        <v>694</v>
      </c>
      <c r="B823" s="311"/>
      <c r="C823" s="311"/>
      <c r="D823" s="311" t="str">
        <f t="shared" si="12"/>
        <v/>
      </c>
      <c r="E823" s="344"/>
    </row>
    <row r="824" ht="14.25" spans="1:5">
      <c r="A824" s="357" t="s">
        <v>695</v>
      </c>
      <c r="B824" s="311"/>
      <c r="C824" s="311"/>
      <c r="D824" s="311" t="str">
        <f t="shared" si="12"/>
        <v/>
      </c>
      <c r="E824" s="344"/>
    </row>
    <row r="825" ht="14.25" spans="1:5">
      <c r="A825" s="357" t="s">
        <v>696</v>
      </c>
      <c r="B825" s="311">
        <v>9</v>
      </c>
      <c r="C825" s="311"/>
      <c r="D825" s="311">
        <f t="shared" si="12"/>
        <v>0</v>
      </c>
      <c r="E825" s="344"/>
    </row>
    <row r="826" ht="14.25" spans="1:5">
      <c r="A826" s="357" t="s">
        <v>697</v>
      </c>
      <c r="B826" s="311">
        <v>181</v>
      </c>
      <c r="C826" s="311"/>
      <c r="D826" s="311">
        <f t="shared" si="12"/>
        <v>0</v>
      </c>
      <c r="E826" s="344"/>
    </row>
    <row r="827" ht="14.25" spans="1:5">
      <c r="A827" s="357" t="s">
        <v>698</v>
      </c>
      <c r="B827" s="311"/>
      <c r="C827" s="311"/>
      <c r="D827" s="311" t="str">
        <f t="shared" si="12"/>
        <v/>
      </c>
      <c r="E827" s="344"/>
    </row>
    <row r="828" ht="14.25" spans="1:5">
      <c r="A828" s="357" t="s">
        <v>699</v>
      </c>
      <c r="B828" s="311"/>
      <c r="C828" s="311"/>
      <c r="D828" s="311" t="str">
        <f t="shared" si="12"/>
        <v/>
      </c>
      <c r="E828" s="344"/>
    </row>
    <row r="829" ht="14.25" spans="1:5">
      <c r="A829" s="357" t="s">
        <v>700</v>
      </c>
      <c r="B829" s="311"/>
      <c r="C829" s="311"/>
      <c r="D829" s="311" t="str">
        <f t="shared" si="12"/>
        <v/>
      </c>
      <c r="E829" s="344"/>
    </row>
    <row r="830" ht="14.25" spans="1:5">
      <c r="A830" s="357" t="s">
        <v>701</v>
      </c>
      <c r="B830" s="311">
        <v>122</v>
      </c>
      <c r="C830" s="311">
        <v>416</v>
      </c>
      <c r="D830" s="311">
        <f t="shared" si="12"/>
        <v>341</v>
      </c>
      <c r="E830" s="344"/>
    </row>
    <row r="831" ht="14.25" spans="1:5">
      <c r="A831" s="357" t="s">
        <v>702</v>
      </c>
      <c r="B831" s="311">
        <f>SUM(B832:B855)</f>
        <v>494</v>
      </c>
      <c r="C831" s="311">
        <f>SUM(C832:C855)</f>
        <v>43</v>
      </c>
      <c r="D831" s="311">
        <f t="shared" si="12"/>
        <v>8.7</v>
      </c>
      <c r="E831" s="344"/>
    </row>
    <row r="832" ht="14.25" spans="1:5">
      <c r="A832" s="357" t="s">
        <v>96</v>
      </c>
      <c r="B832" s="311">
        <v>58</v>
      </c>
      <c r="C832" s="311">
        <v>17</v>
      </c>
      <c r="D832" s="311">
        <f t="shared" si="12"/>
        <v>29.3</v>
      </c>
      <c r="E832" s="344"/>
    </row>
    <row r="833" ht="14.25" spans="1:5">
      <c r="A833" s="357" t="s">
        <v>97</v>
      </c>
      <c r="B833" s="311"/>
      <c r="C833" s="311"/>
      <c r="D833" s="311" t="str">
        <f t="shared" si="12"/>
        <v/>
      </c>
      <c r="E833" s="344"/>
    </row>
    <row r="834" ht="14.25" spans="1:5">
      <c r="A834" s="357" t="s">
        <v>98</v>
      </c>
      <c r="B834" s="311"/>
      <c r="C834" s="311"/>
      <c r="D834" s="311" t="str">
        <f t="shared" si="12"/>
        <v/>
      </c>
      <c r="E834" s="344"/>
    </row>
    <row r="835" ht="14.25" spans="1:5">
      <c r="A835" s="357" t="s">
        <v>703</v>
      </c>
      <c r="B835" s="311"/>
      <c r="C835" s="311"/>
      <c r="D835" s="311" t="str">
        <f t="shared" si="12"/>
        <v/>
      </c>
      <c r="E835" s="344"/>
    </row>
    <row r="836" ht="14.25" spans="1:5">
      <c r="A836" s="357" t="s">
        <v>704</v>
      </c>
      <c r="B836" s="311">
        <v>226</v>
      </c>
      <c r="C836" s="311"/>
      <c r="D836" s="311">
        <f t="shared" si="12"/>
        <v>0</v>
      </c>
      <c r="E836" s="344"/>
    </row>
    <row r="837" ht="14.25" spans="1:5">
      <c r="A837" s="357" t="s">
        <v>705</v>
      </c>
      <c r="B837" s="311"/>
      <c r="C837" s="311"/>
      <c r="D837" s="311" t="str">
        <f t="shared" ref="D837:D900" si="13">IF(B837=0,"",ROUND(C837/B837*100,1))</f>
        <v/>
      </c>
      <c r="E837" s="344"/>
    </row>
    <row r="838" ht="14.25" spans="1:5">
      <c r="A838" s="357" t="s">
        <v>706</v>
      </c>
      <c r="B838" s="311"/>
      <c r="C838" s="311"/>
      <c r="D838" s="311" t="str">
        <f t="shared" si="13"/>
        <v/>
      </c>
      <c r="E838" s="344"/>
    </row>
    <row r="839" ht="14.25" spans="1:5">
      <c r="A839" s="357" t="s">
        <v>707</v>
      </c>
      <c r="B839" s="311">
        <v>6</v>
      </c>
      <c r="C839" s="311">
        <v>16</v>
      </c>
      <c r="D839" s="311">
        <f t="shared" si="13"/>
        <v>266.7</v>
      </c>
      <c r="E839" s="344"/>
    </row>
    <row r="840" ht="14.25" spans="1:5">
      <c r="A840" s="357" t="s">
        <v>708</v>
      </c>
      <c r="B840" s="311"/>
      <c r="C840" s="311"/>
      <c r="D840" s="311" t="str">
        <f t="shared" si="13"/>
        <v/>
      </c>
      <c r="E840" s="344"/>
    </row>
    <row r="841" ht="14.25" spans="1:5">
      <c r="A841" s="357" t="s">
        <v>709</v>
      </c>
      <c r="B841" s="311"/>
      <c r="C841" s="311"/>
      <c r="D841" s="311" t="str">
        <f t="shared" si="13"/>
        <v/>
      </c>
      <c r="E841" s="344"/>
    </row>
    <row r="842" ht="14.25" spans="1:5">
      <c r="A842" s="357" t="s">
        <v>710</v>
      </c>
      <c r="B842" s="311"/>
      <c r="C842" s="311"/>
      <c r="D842" s="311" t="str">
        <f t="shared" si="13"/>
        <v/>
      </c>
      <c r="E842" s="344"/>
    </row>
    <row r="843" ht="14.25" spans="1:5">
      <c r="A843" s="357" t="s">
        <v>711</v>
      </c>
      <c r="B843" s="311"/>
      <c r="C843" s="311"/>
      <c r="D843" s="311" t="str">
        <f t="shared" si="13"/>
        <v/>
      </c>
      <c r="E843" s="344"/>
    </row>
    <row r="844" ht="14.25" spans="1:5">
      <c r="A844" s="357" t="s">
        <v>712</v>
      </c>
      <c r="B844" s="311"/>
      <c r="C844" s="311"/>
      <c r="D844" s="311" t="str">
        <f t="shared" si="13"/>
        <v/>
      </c>
      <c r="E844" s="344"/>
    </row>
    <row r="845" ht="14.25" spans="1:5">
      <c r="A845" s="357" t="s">
        <v>713</v>
      </c>
      <c r="B845" s="311"/>
      <c r="C845" s="311"/>
      <c r="D845" s="311" t="str">
        <f t="shared" si="13"/>
        <v/>
      </c>
      <c r="E845" s="344"/>
    </row>
    <row r="846" ht="14.25" spans="1:5">
      <c r="A846" s="357" t="s">
        <v>714</v>
      </c>
      <c r="B846" s="311"/>
      <c r="C846" s="311"/>
      <c r="D846" s="311" t="str">
        <f t="shared" si="13"/>
        <v/>
      </c>
      <c r="E846" s="344"/>
    </row>
    <row r="847" ht="14.25" spans="1:5">
      <c r="A847" s="357" t="s">
        <v>715</v>
      </c>
      <c r="B847" s="311"/>
      <c r="C847" s="311"/>
      <c r="D847" s="311" t="str">
        <f t="shared" si="13"/>
        <v/>
      </c>
      <c r="E847" s="344"/>
    </row>
    <row r="848" ht="14.25" spans="1:5">
      <c r="A848" s="357" t="s">
        <v>716</v>
      </c>
      <c r="B848" s="311"/>
      <c r="C848" s="311"/>
      <c r="D848" s="311" t="str">
        <f t="shared" si="13"/>
        <v/>
      </c>
      <c r="E848" s="344"/>
    </row>
    <row r="849" ht="14.25" spans="1:5">
      <c r="A849" s="357" t="s">
        <v>717</v>
      </c>
      <c r="B849" s="311"/>
      <c r="C849" s="311"/>
      <c r="D849" s="311" t="str">
        <f t="shared" si="13"/>
        <v/>
      </c>
      <c r="E849" s="344"/>
    </row>
    <row r="850" ht="14.25" spans="1:5">
      <c r="A850" s="357" t="s">
        <v>718</v>
      </c>
      <c r="B850" s="311"/>
      <c r="C850" s="311"/>
      <c r="D850" s="311" t="str">
        <f t="shared" si="13"/>
        <v/>
      </c>
      <c r="E850" s="344"/>
    </row>
    <row r="851" ht="14.25" spans="1:5">
      <c r="A851" s="357" t="s">
        <v>719</v>
      </c>
      <c r="B851" s="311">
        <v>7</v>
      </c>
      <c r="C851" s="311">
        <v>10</v>
      </c>
      <c r="D851" s="311">
        <f t="shared" si="13"/>
        <v>142.9</v>
      </c>
      <c r="E851" s="344"/>
    </row>
    <row r="852" ht="14.25" spans="1:5">
      <c r="A852" s="357" t="s">
        <v>720</v>
      </c>
      <c r="B852" s="311"/>
      <c r="C852" s="311"/>
      <c r="D852" s="311" t="str">
        <f t="shared" si="13"/>
        <v/>
      </c>
      <c r="E852" s="344"/>
    </row>
    <row r="853" ht="14.25" spans="1:5">
      <c r="A853" s="357" t="s">
        <v>721</v>
      </c>
      <c r="B853" s="311"/>
      <c r="C853" s="311"/>
      <c r="D853" s="311" t="str">
        <f t="shared" si="13"/>
        <v/>
      </c>
      <c r="E853" s="344"/>
    </row>
    <row r="854" ht="14.25" spans="1:5">
      <c r="A854" s="357" t="s">
        <v>687</v>
      </c>
      <c r="B854" s="311"/>
      <c r="C854" s="311"/>
      <c r="D854" s="311" t="str">
        <f t="shared" si="13"/>
        <v/>
      </c>
      <c r="E854" s="344"/>
    </row>
    <row r="855" ht="14.25" spans="1:5">
      <c r="A855" s="357" t="s">
        <v>722</v>
      </c>
      <c r="B855" s="311">
        <v>197</v>
      </c>
      <c r="C855" s="311"/>
      <c r="D855" s="311">
        <f t="shared" si="13"/>
        <v>0</v>
      </c>
      <c r="E855" s="344"/>
    </row>
    <row r="856" ht="14.25" spans="1:5">
      <c r="A856" s="357" t="s">
        <v>723</v>
      </c>
      <c r="B856" s="311">
        <f>SUM(B857:B883)</f>
        <v>1272</v>
      </c>
      <c r="C856" s="311">
        <f>SUM(C857:C883)</f>
        <v>231</v>
      </c>
      <c r="D856" s="311">
        <f t="shared" si="13"/>
        <v>18.2</v>
      </c>
      <c r="E856" s="344"/>
    </row>
    <row r="857" ht="14.25" spans="1:5">
      <c r="A857" s="357" t="s">
        <v>96</v>
      </c>
      <c r="B857" s="311">
        <v>183</v>
      </c>
      <c r="C857" s="311">
        <v>143</v>
      </c>
      <c r="D857" s="311">
        <f t="shared" si="13"/>
        <v>78.1</v>
      </c>
      <c r="E857" s="344"/>
    </row>
    <row r="858" ht="14.25" spans="1:5">
      <c r="A858" s="357" t="s">
        <v>97</v>
      </c>
      <c r="B858" s="311"/>
      <c r="C858" s="311"/>
      <c r="D858" s="311" t="str">
        <f t="shared" si="13"/>
        <v/>
      </c>
      <c r="E858" s="344"/>
    </row>
    <row r="859" ht="14.25" spans="1:5">
      <c r="A859" s="357" t="s">
        <v>98</v>
      </c>
      <c r="B859" s="311"/>
      <c r="C859" s="311"/>
      <c r="D859" s="311" t="str">
        <f t="shared" si="13"/>
        <v/>
      </c>
      <c r="E859" s="344"/>
    </row>
    <row r="860" ht="14.25" spans="1:5">
      <c r="A860" s="357" t="s">
        <v>724</v>
      </c>
      <c r="B860" s="311"/>
      <c r="C860" s="311"/>
      <c r="D860" s="311" t="str">
        <f t="shared" si="13"/>
        <v/>
      </c>
      <c r="E860" s="344"/>
    </row>
    <row r="861" ht="14.25" spans="1:5">
      <c r="A861" s="357" t="s">
        <v>725</v>
      </c>
      <c r="B861" s="311"/>
      <c r="C861" s="311">
        <v>47</v>
      </c>
      <c r="D861" s="311" t="str">
        <f t="shared" si="13"/>
        <v/>
      </c>
      <c r="E861" s="344"/>
    </row>
    <row r="862" ht="14.25" spans="1:5">
      <c r="A862" s="357" t="s">
        <v>726</v>
      </c>
      <c r="B862" s="311"/>
      <c r="C862" s="311">
        <v>18</v>
      </c>
      <c r="D862" s="311" t="str">
        <f t="shared" si="13"/>
        <v/>
      </c>
      <c r="E862" s="344"/>
    </row>
    <row r="863" ht="14.25" spans="1:5">
      <c r="A863" s="357" t="s">
        <v>727</v>
      </c>
      <c r="B863" s="311"/>
      <c r="C863" s="311"/>
      <c r="D863" s="311" t="str">
        <f t="shared" si="13"/>
        <v/>
      </c>
      <c r="E863" s="344"/>
    </row>
    <row r="864" ht="14.25" spans="1:5">
      <c r="A864" s="357" t="s">
        <v>728</v>
      </c>
      <c r="B864" s="311"/>
      <c r="C864" s="311"/>
      <c r="D864" s="311" t="str">
        <f t="shared" si="13"/>
        <v/>
      </c>
      <c r="E864" s="344"/>
    </row>
    <row r="865" ht="14.25" spans="1:5">
      <c r="A865" s="357" t="s">
        <v>729</v>
      </c>
      <c r="B865" s="311"/>
      <c r="C865" s="311"/>
      <c r="D865" s="311" t="str">
        <f t="shared" si="13"/>
        <v/>
      </c>
      <c r="E865" s="344"/>
    </row>
    <row r="866" ht="14.25" spans="1:5">
      <c r="A866" s="357" t="s">
        <v>730</v>
      </c>
      <c r="B866" s="311"/>
      <c r="C866" s="311"/>
      <c r="D866" s="311" t="str">
        <f t="shared" si="13"/>
        <v/>
      </c>
      <c r="E866" s="344"/>
    </row>
    <row r="867" ht="14.25" spans="1:5">
      <c r="A867" s="357" t="s">
        <v>731</v>
      </c>
      <c r="B867" s="311"/>
      <c r="C867" s="311"/>
      <c r="D867" s="311" t="str">
        <f t="shared" si="13"/>
        <v/>
      </c>
      <c r="E867" s="344"/>
    </row>
    <row r="868" ht="14.25" spans="1:5">
      <c r="A868" s="357" t="s">
        <v>732</v>
      </c>
      <c r="B868" s="311"/>
      <c r="C868" s="311"/>
      <c r="D868" s="311" t="str">
        <f t="shared" si="13"/>
        <v/>
      </c>
      <c r="E868" s="344"/>
    </row>
    <row r="869" ht="14.25" spans="1:5">
      <c r="A869" s="357" t="s">
        <v>733</v>
      </c>
      <c r="B869" s="311"/>
      <c r="C869" s="311"/>
      <c r="D869" s="311" t="str">
        <f t="shared" si="13"/>
        <v/>
      </c>
      <c r="E869" s="344"/>
    </row>
    <row r="870" ht="14.25" spans="1:5">
      <c r="A870" s="357" t="s">
        <v>734</v>
      </c>
      <c r="B870" s="311">
        <v>22</v>
      </c>
      <c r="C870" s="311">
        <v>10</v>
      </c>
      <c r="D870" s="311">
        <f t="shared" si="13"/>
        <v>45.5</v>
      </c>
      <c r="E870" s="344"/>
    </row>
    <row r="871" ht="14.25" spans="1:5">
      <c r="A871" s="357" t="s">
        <v>735</v>
      </c>
      <c r="B871" s="311">
        <v>3</v>
      </c>
      <c r="C871" s="311"/>
      <c r="D871" s="311">
        <f t="shared" si="13"/>
        <v>0</v>
      </c>
      <c r="E871" s="344"/>
    </row>
    <row r="872" ht="14.25" spans="1:5">
      <c r="A872" s="357" t="s">
        <v>736</v>
      </c>
      <c r="B872" s="311">
        <v>764</v>
      </c>
      <c r="C872" s="311"/>
      <c r="D872" s="311">
        <f t="shared" si="13"/>
        <v>0</v>
      </c>
      <c r="E872" s="344"/>
    </row>
    <row r="873" ht="14.25" spans="1:5">
      <c r="A873" s="357" t="s">
        <v>737</v>
      </c>
      <c r="B873" s="311"/>
      <c r="C873" s="311"/>
      <c r="D873" s="311" t="str">
        <f t="shared" si="13"/>
        <v/>
      </c>
      <c r="E873" s="344"/>
    </row>
    <row r="874" ht="14.25" spans="1:5">
      <c r="A874" s="357" t="s">
        <v>738</v>
      </c>
      <c r="B874" s="311"/>
      <c r="C874" s="311"/>
      <c r="D874" s="311" t="str">
        <f t="shared" si="13"/>
        <v/>
      </c>
      <c r="E874" s="344"/>
    </row>
    <row r="875" ht="14.25" spans="1:5">
      <c r="A875" s="357" t="s">
        <v>739</v>
      </c>
      <c r="B875" s="311">
        <v>100</v>
      </c>
      <c r="C875" s="311"/>
      <c r="D875" s="311">
        <f t="shared" si="13"/>
        <v>0</v>
      </c>
      <c r="E875" s="344"/>
    </row>
    <row r="876" ht="14.25" spans="1:5">
      <c r="A876" s="357" t="s">
        <v>740</v>
      </c>
      <c r="B876" s="311"/>
      <c r="C876" s="311"/>
      <c r="D876" s="311" t="str">
        <f t="shared" si="13"/>
        <v/>
      </c>
      <c r="E876" s="344"/>
    </row>
    <row r="877" ht="14.25" spans="1:5">
      <c r="A877" s="357" t="s">
        <v>741</v>
      </c>
      <c r="B877" s="311"/>
      <c r="C877" s="311"/>
      <c r="D877" s="311" t="str">
        <f t="shared" si="13"/>
        <v/>
      </c>
      <c r="E877" s="344"/>
    </row>
    <row r="878" ht="14.25" spans="1:5">
      <c r="A878" s="357" t="s">
        <v>715</v>
      </c>
      <c r="B878" s="311"/>
      <c r="C878" s="311"/>
      <c r="D878" s="311" t="str">
        <f t="shared" si="13"/>
        <v/>
      </c>
      <c r="E878" s="344"/>
    </row>
    <row r="879" ht="14.25" spans="1:5">
      <c r="A879" s="357" t="s">
        <v>742</v>
      </c>
      <c r="B879" s="311"/>
      <c r="C879" s="311"/>
      <c r="D879" s="311" t="str">
        <f t="shared" si="13"/>
        <v/>
      </c>
      <c r="E879" s="344"/>
    </row>
    <row r="880" ht="14.25" spans="1:5">
      <c r="A880" s="357" t="s">
        <v>743</v>
      </c>
      <c r="B880" s="311">
        <v>1</v>
      </c>
      <c r="C880" s="311"/>
      <c r="D880" s="311">
        <f t="shared" si="13"/>
        <v>0</v>
      </c>
      <c r="E880" s="344"/>
    </row>
    <row r="881" ht="14.25" spans="1:5">
      <c r="A881" s="357" t="s">
        <v>744</v>
      </c>
      <c r="B881" s="311"/>
      <c r="C881" s="311"/>
      <c r="D881" s="311" t="str">
        <f t="shared" si="13"/>
        <v/>
      </c>
      <c r="E881" s="344"/>
    </row>
    <row r="882" ht="14.25" spans="1:5">
      <c r="A882" s="357" t="s">
        <v>745</v>
      </c>
      <c r="B882" s="311"/>
      <c r="C882" s="311"/>
      <c r="D882" s="311" t="str">
        <f t="shared" si="13"/>
        <v/>
      </c>
      <c r="E882" s="344"/>
    </row>
    <row r="883" ht="14.25" spans="1:5">
      <c r="A883" s="357" t="s">
        <v>746</v>
      </c>
      <c r="B883" s="311">
        <v>199</v>
      </c>
      <c r="C883" s="311">
        <v>13</v>
      </c>
      <c r="D883" s="311">
        <f t="shared" si="13"/>
        <v>6.5</v>
      </c>
      <c r="E883" s="344"/>
    </row>
    <row r="884" ht="14.25" spans="1:5">
      <c r="A884" s="357" t="s">
        <v>747</v>
      </c>
      <c r="B884" s="311">
        <f>SUM(B885:B894)</f>
        <v>986</v>
      </c>
      <c r="C884" s="311">
        <f>SUM(C885:C894)</f>
        <v>1110</v>
      </c>
      <c r="D884" s="311">
        <f t="shared" si="13"/>
        <v>112.6</v>
      </c>
      <c r="E884" s="344"/>
    </row>
    <row r="885" ht="14.25" spans="1:5">
      <c r="A885" s="357" t="s">
        <v>96</v>
      </c>
      <c r="B885" s="311"/>
      <c r="C885" s="311"/>
      <c r="D885" s="311" t="str">
        <f t="shared" si="13"/>
        <v/>
      </c>
      <c r="E885" s="344"/>
    </row>
    <row r="886" ht="14.25" spans="1:5">
      <c r="A886" s="357" t="s">
        <v>97</v>
      </c>
      <c r="B886" s="311">
        <v>22</v>
      </c>
      <c r="C886" s="311">
        <v>96</v>
      </c>
      <c r="D886" s="311">
        <f t="shared" si="13"/>
        <v>436.4</v>
      </c>
      <c r="E886" s="344"/>
    </row>
    <row r="887" ht="14.25" spans="1:5">
      <c r="A887" s="357" t="s">
        <v>98</v>
      </c>
      <c r="B887" s="311"/>
      <c r="C887" s="311"/>
      <c r="D887" s="311" t="str">
        <f t="shared" si="13"/>
        <v/>
      </c>
      <c r="E887" s="344"/>
    </row>
    <row r="888" ht="14.25" spans="1:5">
      <c r="A888" s="357" t="s">
        <v>748</v>
      </c>
      <c r="B888" s="311">
        <v>127</v>
      </c>
      <c r="C888" s="311"/>
      <c r="D888" s="311">
        <f t="shared" si="13"/>
        <v>0</v>
      </c>
      <c r="E888" s="344"/>
    </row>
    <row r="889" ht="14.25" spans="1:5">
      <c r="A889" s="357" t="s">
        <v>749</v>
      </c>
      <c r="B889" s="311">
        <v>512</v>
      </c>
      <c r="C889" s="311">
        <v>1003</v>
      </c>
      <c r="D889" s="311">
        <f t="shared" si="13"/>
        <v>195.9</v>
      </c>
      <c r="E889" s="344"/>
    </row>
    <row r="890" ht="14.25" spans="1:5">
      <c r="A890" s="357" t="s">
        <v>750</v>
      </c>
      <c r="B890" s="311">
        <v>30</v>
      </c>
      <c r="C890" s="311">
        <v>5</v>
      </c>
      <c r="D890" s="311">
        <f t="shared" si="13"/>
        <v>16.7</v>
      </c>
      <c r="E890" s="344"/>
    </row>
    <row r="891" ht="14.25" spans="1:5">
      <c r="A891" s="357" t="s">
        <v>751</v>
      </c>
      <c r="B891" s="311">
        <v>40</v>
      </c>
      <c r="C891" s="311"/>
      <c r="D891" s="311">
        <f t="shared" si="13"/>
        <v>0</v>
      </c>
      <c r="E891" s="344"/>
    </row>
    <row r="892" ht="14.25" spans="1:5">
      <c r="A892" s="357" t="s">
        <v>752</v>
      </c>
      <c r="B892" s="311"/>
      <c r="C892" s="311"/>
      <c r="D892" s="311" t="str">
        <f t="shared" si="13"/>
        <v/>
      </c>
      <c r="E892" s="344"/>
    </row>
    <row r="893" ht="14.25" spans="1:5">
      <c r="A893" s="357" t="s">
        <v>753</v>
      </c>
      <c r="B893" s="311"/>
      <c r="C893" s="311"/>
      <c r="D893" s="311" t="str">
        <f t="shared" si="13"/>
        <v/>
      </c>
      <c r="E893" s="344"/>
    </row>
    <row r="894" ht="14.25" spans="1:5">
      <c r="A894" s="357" t="s">
        <v>754</v>
      </c>
      <c r="B894" s="311">
        <v>255</v>
      </c>
      <c r="C894" s="311">
        <v>6</v>
      </c>
      <c r="D894" s="311">
        <f t="shared" si="13"/>
        <v>2.4</v>
      </c>
      <c r="E894" s="344"/>
    </row>
    <row r="895" ht="14.25" spans="1:5">
      <c r="A895" s="357" t="s">
        <v>755</v>
      </c>
      <c r="B895" s="311">
        <f>SUM(B896:B901)</f>
        <v>456</v>
      </c>
      <c r="C895" s="311">
        <f>SUM(C896:C901)</f>
        <v>30</v>
      </c>
      <c r="D895" s="311">
        <f t="shared" si="13"/>
        <v>6.6</v>
      </c>
      <c r="E895" s="344"/>
    </row>
    <row r="896" ht="14.25" spans="1:5">
      <c r="A896" s="357" t="s">
        <v>756</v>
      </c>
      <c r="B896" s="311">
        <v>24</v>
      </c>
      <c r="C896" s="311">
        <v>30</v>
      </c>
      <c r="D896" s="311">
        <f t="shared" si="13"/>
        <v>125</v>
      </c>
      <c r="E896" s="344"/>
    </row>
    <row r="897" ht="14.25" spans="1:5">
      <c r="A897" s="357" t="s">
        <v>757</v>
      </c>
      <c r="B897" s="311"/>
      <c r="C897" s="311"/>
      <c r="D897" s="311" t="str">
        <f t="shared" si="13"/>
        <v/>
      </c>
      <c r="E897" s="344"/>
    </row>
    <row r="898" ht="14.25" spans="1:5">
      <c r="A898" s="357" t="s">
        <v>758</v>
      </c>
      <c r="B898" s="311">
        <v>305</v>
      </c>
      <c r="C898" s="311"/>
      <c r="D898" s="311">
        <f t="shared" si="13"/>
        <v>0</v>
      </c>
      <c r="E898" s="344"/>
    </row>
    <row r="899" ht="14.25" spans="1:5">
      <c r="A899" s="357" t="s">
        <v>759</v>
      </c>
      <c r="B899" s="311">
        <v>127</v>
      </c>
      <c r="C899" s="311"/>
      <c r="D899" s="311">
        <f t="shared" si="13"/>
        <v>0</v>
      </c>
      <c r="E899" s="344"/>
    </row>
    <row r="900" ht="14.25" spans="1:5">
      <c r="A900" s="357" t="s">
        <v>760</v>
      </c>
      <c r="B900" s="311"/>
      <c r="C900" s="311"/>
      <c r="D900" s="311" t="str">
        <f t="shared" si="13"/>
        <v/>
      </c>
      <c r="E900" s="344"/>
    </row>
    <row r="901" ht="14.25" spans="1:5">
      <c r="A901" s="357" t="s">
        <v>761</v>
      </c>
      <c r="B901" s="311"/>
      <c r="C901" s="311"/>
      <c r="D901" s="311" t="str">
        <f t="shared" ref="D901:D964" si="14">IF(B901=0,"",ROUND(C901/B901*100,1))</f>
        <v/>
      </c>
      <c r="E901" s="344"/>
    </row>
    <row r="902" ht="14.25" spans="1:5">
      <c r="A902" s="357" t="s">
        <v>762</v>
      </c>
      <c r="B902" s="311">
        <f>SUM(B903:B908)</f>
        <v>48</v>
      </c>
      <c r="C902" s="311">
        <f>SUM(C903:C908)</f>
        <v>31</v>
      </c>
      <c r="D902" s="311">
        <f t="shared" si="14"/>
        <v>64.6</v>
      </c>
      <c r="E902" s="344"/>
    </row>
    <row r="903" ht="14.25" spans="1:5">
      <c r="A903" s="357" t="s">
        <v>763</v>
      </c>
      <c r="B903" s="311"/>
      <c r="C903" s="311"/>
      <c r="D903" s="311" t="str">
        <f t="shared" si="14"/>
        <v/>
      </c>
      <c r="E903" s="344"/>
    </row>
    <row r="904" ht="14.25" spans="1:5">
      <c r="A904" s="357" t="s">
        <v>764</v>
      </c>
      <c r="B904" s="311"/>
      <c r="C904" s="311"/>
      <c r="D904" s="311" t="str">
        <f t="shared" si="14"/>
        <v/>
      </c>
      <c r="E904" s="344"/>
    </row>
    <row r="905" ht="14.25" spans="1:5">
      <c r="A905" s="357" t="s">
        <v>765</v>
      </c>
      <c r="B905" s="311">
        <v>43</v>
      </c>
      <c r="C905" s="311">
        <v>25</v>
      </c>
      <c r="D905" s="311">
        <f t="shared" si="14"/>
        <v>58.1</v>
      </c>
      <c r="E905" s="344"/>
    </row>
    <row r="906" ht="14.25" spans="1:5">
      <c r="A906" s="357" t="s">
        <v>766</v>
      </c>
      <c r="B906" s="311">
        <v>5</v>
      </c>
      <c r="C906" s="311">
        <v>6</v>
      </c>
      <c r="D906" s="311">
        <f t="shared" si="14"/>
        <v>120</v>
      </c>
      <c r="E906" s="344"/>
    </row>
    <row r="907" ht="14.25" spans="1:5">
      <c r="A907" s="357" t="s">
        <v>767</v>
      </c>
      <c r="B907" s="311"/>
      <c r="C907" s="311"/>
      <c r="D907" s="311" t="str">
        <f t="shared" si="14"/>
        <v/>
      </c>
      <c r="E907" s="344"/>
    </row>
    <row r="908" ht="14.25" spans="1:5">
      <c r="A908" s="357" t="s">
        <v>768</v>
      </c>
      <c r="B908" s="311"/>
      <c r="C908" s="311"/>
      <c r="D908" s="311" t="str">
        <f t="shared" si="14"/>
        <v/>
      </c>
      <c r="E908" s="344"/>
    </row>
    <row r="909" ht="14.25" spans="1:5">
      <c r="A909" s="357" t="s">
        <v>769</v>
      </c>
      <c r="B909" s="311">
        <f>SUM(B910:B911)</f>
        <v>0</v>
      </c>
      <c r="C909" s="311">
        <f>SUM(C910:C911)</f>
        <v>0</v>
      </c>
      <c r="D909" s="311" t="str">
        <f t="shared" si="14"/>
        <v/>
      </c>
      <c r="E909" s="344"/>
    </row>
    <row r="910" ht="14.25" spans="1:5">
      <c r="A910" s="357" t="s">
        <v>770</v>
      </c>
      <c r="B910" s="311"/>
      <c r="C910" s="311"/>
      <c r="D910" s="311" t="str">
        <f t="shared" si="14"/>
        <v/>
      </c>
      <c r="E910" s="344"/>
    </row>
    <row r="911" ht="14.25" spans="1:5">
      <c r="A911" s="357" t="s">
        <v>771</v>
      </c>
      <c r="B911" s="311"/>
      <c r="C911" s="311"/>
      <c r="D911" s="311" t="str">
        <f t="shared" si="14"/>
        <v/>
      </c>
      <c r="E911" s="344"/>
    </row>
    <row r="912" ht="14.25" spans="1:5">
      <c r="A912" s="357" t="s">
        <v>772</v>
      </c>
      <c r="B912" s="311">
        <f>SUM(B913:B914)</f>
        <v>142</v>
      </c>
      <c r="C912" s="311">
        <f>SUM(C913:C914)</f>
        <v>0</v>
      </c>
      <c r="D912" s="311">
        <f t="shared" si="14"/>
        <v>0</v>
      </c>
      <c r="E912" s="344"/>
    </row>
    <row r="913" ht="14.25" spans="1:5">
      <c r="A913" s="357" t="s">
        <v>773</v>
      </c>
      <c r="B913" s="311"/>
      <c r="C913" s="311"/>
      <c r="D913" s="311" t="str">
        <f t="shared" si="14"/>
        <v/>
      </c>
      <c r="E913" s="344"/>
    </row>
    <row r="914" ht="14.25" spans="1:5">
      <c r="A914" s="357" t="s">
        <v>774</v>
      </c>
      <c r="B914" s="311">
        <v>142</v>
      </c>
      <c r="C914" s="311"/>
      <c r="D914" s="311">
        <f t="shared" si="14"/>
        <v>0</v>
      </c>
      <c r="E914" s="344"/>
    </row>
    <row r="915" ht="14.25" spans="1:5">
      <c r="A915" s="357" t="s">
        <v>80</v>
      </c>
      <c r="B915" s="311">
        <f>SUM(B916,B939,B949,B959,B964,B971,B976)</f>
        <v>1654</v>
      </c>
      <c r="C915" s="311">
        <f>SUM(C916,C939,C949,C959,C964,C971,C976)</f>
        <v>989</v>
      </c>
      <c r="D915" s="311">
        <f t="shared" si="14"/>
        <v>59.8</v>
      </c>
      <c r="E915" s="344"/>
    </row>
    <row r="916" ht="14.25" spans="1:5">
      <c r="A916" s="357" t="s">
        <v>775</v>
      </c>
      <c r="B916" s="311">
        <f>SUM(B917:B938)</f>
        <v>1414</v>
      </c>
      <c r="C916" s="311">
        <f>SUM(C917:C938)</f>
        <v>989</v>
      </c>
      <c r="D916" s="311">
        <f t="shared" si="14"/>
        <v>69.9</v>
      </c>
      <c r="E916" s="344"/>
    </row>
    <row r="917" ht="14.25" spans="1:5">
      <c r="A917" s="357" t="s">
        <v>96</v>
      </c>
      <c r="B917" s="311">
        <v>882</v>
      </c>
      <c r="C917" s="311">
        <v>904</v>
      </c>
      <c r="D917" s="311">
        <f t="shared" si="14"/>
        <v>102.5</v>
      </c>
      <c r="E917" s="344"/>
    </row>
    <row r="918" ht="14.25" spans="1:5">
      <c r="A918" s="357" t="s">
        <v>97</v>
      </c>
      <c r="B918" s="311"/>
      <c r="C918" s="311"/>
      <c r="D918" s="311" t="str">
        <f t="shared" si="14"/>
        <v/>
      </c>
      <c r="E918" s="344"/>
    </row>
    <row r="919" ht="14.25" spans="1:5">
      <c r="A919" s="357" t="s">
        <v>98</v>
      </c>
      <c r="B919" s="311"/>
      <c r="C919" s="311"/>
      <c r="D919" s="311" t="str">
        <f t="shared" si="14"/>
        <v/>
      </c>
      <c r="E919" s="344"/>
    </row>
    <row r="920" ht="14.25" spans="1:5">
      <c r="A920" s="357" t="s">
        <v>776</v>
      </c>
      <c r="B920" s="311">
        <v>177</v>
      </c>
      <c r="C920" s="311"/>
      <c r="D920" s="311">
        <f t="shared" si="14"/>
        <v>0</v>
      </c>
      <c r="E920" s="344"/>
    </row>
    <row r="921" ht="14.25" spans="1:5">
      <c r="A921" s="357" t="s">
        <v>777</v>
      </c>
      <c r="B921" s="311">
        <v>66</v>
      </c>
      <c r="C921" s="311">
        <v>85</v>
      </c>
      <c r="D921" s="311">
        <f t="shared" si="14"/>
        <v>128.8</v>
      </c>
      <c r="E921" s="344"/>
    </row>
    <row r="922" ht="14.25" spans="1:5">
      <c r="A922" s="357" t="s">
        <v>778</v>
      </c>
      <c r="B922" s="311"/>
      <c r="C922" s="311"/>
      <c r="D922" s="311" t="str">
        <f t="shared" si="14"/>
        <v/>
      </c>
      <c r="E922" s="344"/>
    </row>
    <row r="923" ht="14.25" spans="1:5">
      <c r="A923" s="357" t="s">
        <v>779</v>
      </c>
      <c r="B923" s="311"/>
      <c r="C923" s="311"/>
      <c r="D923" s="311" t="str">
        <f t="shared" si="14"/>
        <v/>
      </c>
      <c r="E923" s="344"/>
    </row>
    <row r="924" ht="14.25" spans="1:5">
      <c r="A924" s="357" t="s">
        <v>780</v>
      </c>
      <c r="B924" s="311"/>
      <c r="C924" s="311"/>
      <c r="D924" s="311" t="str">
        <f t="shared" si="14"/>
        <v/>
      </c>
      <c r="E924" s="344"/>
    </row>
    <row r="925" ht="14.25" spans="1:5">
      <c r="A925" s="357" t="s">
        <v>781</v>
      </c>
      <c r="B925" s="311"/>
      <c r="C925" s="311"/>
      <c r="D925" s="311" t="str">
        <f t="shared" si="14"/>
        <v/>
      </c>
      <c r="E925" s="344"/>
    </row>
    <row r="926" ht="14.25" spans="1:5">
      <c r="A926" s="357" t="s">
        <v>782</v>
      </c>
      <c r="B926" s="311"/>
      <c r="C926" s="311"/>
      <c r="D926" s="311" t="str">
        <f t="shared" si="14"/>
        <v/>
      </c>
      <c r="E926" s="344"/>
    </row>
    <row r="927" ht="14.25" spans="1:5">
      <c r="A927" s="357" t="s">
        <v>783</v>
      </c>
      <c r="B927" s="311"/>
      <c r="C927" s="311"/>
      <c r="D927" s="311" t="str">
        <f t="shared" si="14"/>
        <v/>
      </c>
      <c r="E927" s="344"/>
    </row>
    <row r="928" ht="14.25" spans="1:5">
      <c r="A928" s="357" t="s">
        <v>784</v>
      </c>
      <c r="B928" s="311"/>
      <c r="C928" s="311"/>
      <c r="D928" s="311" t="str">
        <f t="shared" si="14"/>
        <v/>
      </c>
      <c r="E928" s="344"/>
    </row>
    <row r="929" ht="14.25" spans="1:5">
      <c r="A929" s="357" t="s">
        <v>785</v>
      </c>
      <c r="B929" s="311"/>
      <c r="C929" s="311"/>
      <c r="D929" s="311" t="str">
        <f t="shared" si="14"/>
        <v/>
      </c>
      <c r="E929" s="344"/>
    </row>
    <row r="930" ht="14.25" spans="1:5">
      <c r="A930" s="357" t="s">
        <v>786</v>
      </c>
      <c r="B930" s="311"/>
      <c r="C930" s="311"/>
      <c r="D930" s="311" t="str">
        <f t="shared" si="14"/>
        <v/>
      </c>
      <c r="E930" s="344"/>
    </row>
    <row r="931" ht="14.25" spans="1:5">
      <c r="A931" s="357" t="s">
        <v>787</v>
      </c>
      <c r="B931" s="311"/>
      <c r="C931" s="311"/>
      <c r="D931" s="311" t="str">
        <f t="shared" si="14"/>
        <v/>
      </c>
      <c r="E931" s="344"/>
    </row>
    <row r="932" ht="14.25" spans="1:5">
      <c r="A932" s="357" t="s">
        <v>788</v>
      </c>
      <c r="B932" s="311"/>
      <c r="C932" s="311"/>
      <c r="D932" s="311" t="str">
        <f t="shared" si="14"/>
        <v/>
      </c>
      <c r="E932" s="344"/>
    </row>
    <row r="933" ht="14.25" spans="1:5">
      <c r="A933" s="357" t="s">
        <v>789</v>
      </c>
      <c r="B933" s="311"/>
      <c r="C933" s="311"/>
      <c r="D933" s="311" t="str">
        <f t="shared" si="14"/>
        <v/>
      </c>
      <c r="E933" s="344"/>
    </row>
    <row r="934" ht="14.25" spans="1:5">
      <c r="A934" s="357" t="s">
        <v>790</v>
      </c>
      <c r="B934" s="311"/>
      <c r="C934" s="311"/>
      <c r="D934" s="311" t="str">
        <f t="shared" si="14"/>
        <v/>
      </c>
      <c r="E934" s="344"/>
    </row>
    <row r="935" ht="14.25" spans="1:5">
      <c r="A935" s="357" t="s">
        <v>791</v>
      </c>
      <c r="B935" s="311"/>
      <c r="C935" s="311"/>
      <c r="D935" s="311" t="str">
        <f t="shared" si="14"/>
        <v/>
      </c>
      <c r="E935" s="344"/>
    </row>
    <row r="936" ht="14.25" spans="1:5">
      <c r="A936" s="357" t="s">
        <v>792</v>
      </c>
      <c r="B936" s="311"/>
      <c r="C936" s="311"/>
      <c r="D936" s="311" t="str">
        <f t="shared" si="14"/>
        <v/>
      </c>
      <c r="E936" s="344"/>
    </row>
    <row r="937" ht="14.25" spans="1:5">
      <c r="A937" s="357" t="s">
        <v>793</v>
      </c>
      <c r="B937" s="311"/>
      <c r="C937" s="311"/>
      <c r="D937" s="311" t="str">
        <f t="shared" si="14"/>
        <v/>
      </c>
      <c r="E937" s="344"/>
    </row>
    <row r="938" ht="14.25" spans="1:5">
      <c r="A938" s="357" t="s">
        <v>794</v>
      </c>
      <c r="B938" s="311">
        <v>289</v>
      </c>
      <c r="C938" s="311"/>
      <c r="D938" s="311">
        <f t="shared" si="14"/>
        <v>0</v>
      </c>
      <c r="E938" s="344"/>
    </row>
    <row r="939" ht="14.25" spans="1:5">
      <c r="A939" s="357" t="s">
        <v>795</v>
      </c>
      <c r="B939" s="311">
        <f>SUM(B940:B948)</f>
        <v>197</v>
      </c>
      <c r="C939" s="311">
        <f>SUM(C940:C948)</f>
        <v>0</v>
      </c>
      <c r="D939" s="311">
        <f t="shared" si="14"/>
        <v>0</v>
      </c>
      <c r="E939" s="344"/>
    </row>
    <row r="940" ht="14.25" spans="1:5">
      <c r="A940" s="357" t="s">
        <v>96</v>
      </c>
      <c r="B940" s="311"/>
      <c r="C940" s="311"/>
      <c r="D940" s="311" t="str">
        <f t="shared" si="14"/>
        <v/>
      </c>
      <c r="E940" s="344"/>
    </row>
    <row r="941" ht="14.25" spans="1:5">
      <c r="A941" s="357" t="s">
        <v>97</v>
      </c>
      <c r="B941" s="311"/>
      <c r="C941" s="311"/>
      <c r="D941" s="311" t="str">
        <f t="shared" si="14"/>
        <v/>
      </c>
      <c r="E941" s="344"/>
    </row>
    <row r="942" ht="14.25" spans="1:5">
      <c r="A942" s="357" t="s">
        <v>98</v>
      </c>
      <c r="B942" s="311"/>
      <c r="C942" s="311"/>
      <c r="D942" s="311" t="str">
        <f t="shared" si="14"/>
        <v/>
      </c>
      <c r="E942" s="344"/>
    </row>
    <row r="943" ht="14.25" spans="1:5">
      <c r="A943" s="357" t="s">
        <v>796</v>
      </c>
      <c r="B943" s="311"/>
      <c r="C943" s="311"/>
      <c r="D943" s="311" t="str">
        <f t="shared" si="14"/>
        <v/>
      </c>
      <c r="E943" s="344"/>
    </row>
    <row r="944" ht="14.25" spans="1:5">
      <c r="A944" s="357" t="s">
        <v>797</v>
      </c>
      <c r="B944" s="311"/>
      <c r="C944" s="311"/>
      <c r="D944" s="311" t="str">
        <f t="shared" si="14"/>
        <v/>
      </c>
      <c r="E944" s="344"/>
    </row>
    <row r="945" ht="14.25" spans="1:5">
      <c r="A945" s="357" t="s">
        <v>798</v>
      </c>
      <c r="B945" s="311"/>
      <c r="C945" s="311"/>
      <c r="D945" s="311" t="str">
        <f t="shared" si="14"/>
        <v/>
      </c>
      <c r="E945" s="344"/>
    </row>
    <row r="946" ht="14.25" spans="1:5">
      <c r="A946" s="357" t="s">
        <v>799</v>
      </c>
      <c r="B946" s="311"/>
      <c r="C946" s="311"/>
      <c r="D946" s="311" t="str">
        <f t="shared" si="14"/>
        <v/>
      </c>
      <c r="E946" s="344"/>
    </row>
    <row r="947" ht="14.25" spans="1:5">
      <c r="A947" s="357" t="s">
        <v>800</v>
      </c>
      <c r="B947" s="311"/>
      <c r="C947" s="311"/>
      <c r="D947" s="311" t="str">
        <f t="shared" si="14"/>
        <v/>
      </c>
      <c r="E947" s="344"/>
    </row>
    <row r="948" ht="14.25" spans="1:5">
      <c r="A948" s="357" t="s">
        <v>801</v>
      </c>
      <c r="B948" s="311">
        <v>197</v>
      </c>
      <c r="C948" s="311"/>
      <c r="D948" s="311">
        <f t="shared" si="14"/>
        <v>0</v>
      </c>
      <c r="E948" s="344"/>
    </row>
    <row r="949" ht="14.25" spans="1:5">
      <c r="A949" s="357" t="s">
        <v>802</v>
      </c>
      <c r="B949" s="311">
        <f>SUM(B950:B958)</f>
        <v>0</v>
      </c>
      <c r="C949" s="311">
        <f>SUM(C950:C958)</f>
        <v>0</v>
      </c>
      <c r="D949" s="311" t="str">
        <f t="shared" si="14"/>
        <v/>
      </c>
      <c r="E949" s="344"/>
    </row>
    <row r="950" ht="14.25" spans="1:5">
      <c r="A950" s="357" t="s">
        <v>96</v>
      </c>
      <c r="B950" s="311"/>
      <c r="C950" s="311"/>
      <c r="D950" s="311" t="str">
        <f t="shared" si="14"/>
        <v/>
      </c>
      <c r="E950" s="344"/>
    </row>
    <row r="951" ht="14.25" spans="1:5">
      <c r="A951" s="357" t="s">
        <v>97</v>
      </c>
      <c r="B951" s="311"/>
      <c r="C951" s="311"/>
      <c r="D951" s="311" t="str">
        <f t="shared" si="14"/>
        <v/>
      </c>
      <c r="E951" s="344"/>
    </row>
    <row r="952" ht="14.25" spans="1:5">
      <c r="A952" s="357" t="s">
        <v>98</v>
      </c>
      <c r="B952" s="311"/>
      <c r="C952" s="311"/>
      <c r="D952" s="311" t="str">
        <f t="shared" si="14"/>
        <v/>
      </c>
      <c r="E952" s="344"/>
    </row>
    <row r="953" ht="14.25" spans="1:5">
      <c r="A953" s="357" t="s">
        <v>803</v>
      </c>
      <c r="B953" s="311"/>
      <c r="C953" s="311"/>
      <c r="D953" s="311" t="str">
        <f t="shared" si="14"/>
        <v/>
      </c>
      <c r="E953" s="344"/>
    </row>
    <row r="954" ht="14.25" spans="1:5">
      <c r="A954" s="357" t="s">
        <v>804</v>
      </c>
      <c r="B954" s="311"/>
      <c r="C954" s="311"/>
      <c r="D954" s="311" t="str">
        <f t="shared" si="14"/>
        <v/>
      </c>
      <c r="E954" s="344"/>
    </row>
    <row r="955" ht="14.25" spans="1:5">
      <c r="A955" s="357" t="s">
        <v>805</v>
      </c>
      <c r="B955" s="311"/>
      <c r="C955" s="311"/>
      <c r="D955" s="311" t="str">
        <f t="shared" si="14"/>
        <v/>
      </c>
      <c r="E955" s="344"/>
    </row>
    <row r="956" ht="14.25" spans="1:5">
      <c r="A956" s="357" t="s">
        <v>806</v>
      </c>
      <c r="B956" s="311"/>
      <c r="C956" s="311"/>
      <c r="D956" s="311" t="str">
        <f t="shared" si="14"/>
        <v/>
      </c>
      <c r="E956" s="344"/>
    </row>
    <row r="957" ht="14.25" spans="1:5">
      <c r="A957" s="357" t="s">
        <v>807</v>
      </c>
      <c r="B957" s="311"/>
      <c r="C957" s="311"/>
      <c r="D957" s="311" t="str">
        <f t="shared" si="14"/>
        <v/>
      </c>
      <c r="E957" s="344"/>
    </row>
    <row r="958" ht="14.25" spans="1:5">
      <c r="A958" s="357" t="s">
        <v>808</v>
      </c>
      <c r="B958" s="311"/>
      <c r="C958" s="311"/>
      <c r="D958" s="311" t="str">
        <f t="shared" si="14"/>
        <v/>
      </c>
      <c r="E958" s="344"/>
    </row>
    <row r="959" ht="14.25" spans="1:5">
      <c r="A959" s="357" t="s">
        <v>809</v>
      </c>
      <c r="B959" s="311">
        <f>SUM(B960:B963)</f>
        <v>0</v>
      </c>
      <c r="C959" s="311">
        <f>SUM(C960:C963)</f>
        <v>0</v>
      </c>
      <c r="D959" s="311" t="str">
        <f t="shared" si="14"/>
        <v/>
      </c>
      <c r="E959" s="344"/>
    </row>
    <row r="960" ht="14.25" spans="1:5">
      <c r="A960" s="357" t="s">
        <v>810</v>
      </c>
      <c r="B960" s="311"/>
      <c r="C960" s="311"/>
      <c r="D960" s="311" t="str">
        <f t="shared" si="14"/>
        <v/>
      </c>
      <c r="E960" s="344"/>
    </row>
    <row r="961" ht="14.25" spans="1:5">
      <c r="A961" s="357" t="s">
        <v>811</v>
      </c>
      <c r="B961" s="311"/>
      <c r="C961" s="311"/>
      <c r="D961" s="311" t="str">
        <f t="shared" si="14"/>
        <v/>
      </c>
      <c r="E961" s="344"/>
    </row>
    <row r="962" ht="14.25" spans="1:5">
      <c r="A962" s="357" t="s">
        <v>812</v>
      </c>
      <c r="B962" s="311"/>
      <c r="C962" s="311"/>
      <c r="D962" s="311" t="str">
        <f t="shared" si="14"/>
        <v/>
      </c>
      <c r="E962" s="344"/>
    </row>
    <row r="963" ht="14.25" spans="1:5">
      <c r="A963" s="357" t="s">
        <v>813</v>
      </c>
      <c r="B963" s="311"/>
      <c r="C963" s="311"/>
      <c r="D963" s="311" t="str">
        <f t="shared" si="14"/>
        <v/>
      </c>
      <c r="E963" s="344"/>
    </row>
    <row r="964" ht="14.25" spans="1:5">
      <c r="A964" s="357" t="s">
        <v>814</v>
      </c>
      <c r="B964" s="311">
        <f>SUM(B965:B970)</f>
        <v>0</v>
      </c>
      <c r="C964" s="311">
        <f>SUM(C965:C970)</f>
        <v>0</v>
      </c>
      <c r="D964" s="311" t="str">
        <f t="shared" si="14"/>
        <v/>
      </c>
      <c r="E964" s="344"/>
    </row>
    <row r="965" ht="14.25" spans="1:5">
      <c r="A965" s="357" t="s">
        <v>96</v>
      </c>
      <c r="B965" s="311"/>
      <c r="C965" s="311"/>
      <c r="D965" s="311" t="str">
        <f t="shared" ref="D965:D1028" si="15">IF(B965=0,"",ROUND(C965/B965*100,1))</f>
        <v/>
      </c>
      <c r="E965" s="344"/>
    </row>
    <row r="966" ht="14.25" spans="1:5">
      <c r="A966" s="357" t="s">
        <v>97</v>
      </c>
      <c r="B966" s="311"/>
      <c r="C966" s="311"/>
      <c r="D966" s="311" t="str">
        <f t="shared" si="15"/>
        <v/>
      </c>
      <c r="E966" s="344"/>
    </row>
    <row r="967" ht="14.25" spans="1:5">
      <c r="A967" s="357" t="s">
        <v>98</v>
      </c>
      <c r="B967" s="311"/>
      <c r="C967" s="311"/>
      <c r="D967" s="311" t="str">
        <f t="shared" si="15"/>
        <v/>
      </c>
      <c r="E967" s="344"/>
    </row>
    <row r="968" ht="14.25" spans="1:5">
      <c r="A968" s="357" t="s">
        <v>800</v>
      </c>
      <c r="B968" s="311"/>
      <c r="C968" s="311"/>
      <c r="D968" s="311" t="str">
        <f t="shared" si="15"/>
        <v/>
      </c>
      <c r="E968" s="344"/>
    </row>
    <row r="969" ht="14.25" spans="1:5">
      <c r="A969" s="357" t="s">
        <v>815</v>
      </c>
      <c r="B969" s="311"/>
      <c r="C969" s="311"/>
      <c r="D969" s="311" t="str">
        <f t="shared" si="15"/>
        <v/>
      </c>
      <c r="E969" s="344"/>
    </row>
    <row r="970" ht="14.25" spans="1:5">
      <c r="A970" s="357" t="s">
        <v>816</v>
      </c>
      <c r="B970" s="311"/>
      <c r="C970" s="311"/>
      <c r="D970" s="311" t="str">
        <f t="shared" si="15"/>
        <v/>
      </c>
      <c r="E970" s="344"/>
    </row>
    <row r="971" ht="14.25" spans="1:5">
      <c r="A971" s="357" t="s">
        <v>817</v>
      </c>
      <c r="B971" s="311">
        <f>SUM(B972:B975)</f>
        <v>43</v>
      </c>
      <c r="C971" s="311">
        <f>SUM(C972:C975)</f>
        <v>0</v>
      </c>
      <c r="D971" s="311">
        <f t="shared" si="15"/>
        <v>0</v>
      </c>
      <c r="E971" s="344"/>
    </row>
    <row r="972" ht="14.25" spans="1:5">
      <c r="A972" s="357" t="s">
        <v>818</v>
      </c>
      <c r="B972" s="311"/>
      <c r="C972" s="311"/>
      <c r="D972" s="311" t="str">
        <f t="shared" si="15"/>
        <v/>
      </c>
      <c r="E972" s="344"/>
    </row>
    <row r="973" ht="14.25" spans="1:5">
      <c r="A973" s="357" t="s">
        <v>819</v>
      </c>
      <c r="B973" s="311">
        <v>43</v>
      </c>
      <c r="C973" s="311"/>
      <c r="D973" s="311">
        <f t="shared" si="15"/>
        <v>0</v>
      </c>
      <c r="E973" s="344"/>
    </row>
    <row r="974" ht="14.25" spans="1:5">
      <c r="A974" s="357" t="s">
        <v>820</v>
      </c>
      <c r="B974" s="311"/>
      <c r="C974" s="311"/>
      <c r="D974" s="311" t="str">
        <f t="shared" si="15"/>
        <v/>
      </c>
      <c r="E974" s="344"/>
    </row>
    <row r="975" ht="14.25" spans="1:5">
      <c r="A975" s="357" t="s">
        <v>821</v>
      </c>
      <c r="B975" s="311"/>
      <c r="C975" s="311"/>
      <c r="D975" s="311" t="str">
        <f t="shared" si="15"/>
        <v/>
      </c>
      <c r="E975" s="344"/>
    </row>
    <row r="976" ht="14.25" spans="1:5">
      <c r="A976" s="357" t="s">
        <v>822</v>
      </c>
      <c r="B976" s="311">
        <f>SUM(B977:B978)</f>
        <v>0</v>
      </c>
      <c r="C976" s="311">
        <f>SUM(C977:C978)</f>
        <v>0</v>
      </c>
      <c r="D976" s="311" t="str">
        <f t="shared" si="15"/>
        <v/>
      </c>
      <c r="E976" s="344"/>
    </row>
    <row r="977" ht="14.25" spans="1:5">
      <c r="A977" s="357" t="s">
        <v>823</v>
      </c>
      <c r="B977" s="311"/>
      <c r="C977" s="311"/>
      <c r="D977" s="311" t="str">
        <f t="shared" si="15"/>
        <v/>
      </c>
      <c r="E977" s="344"/>
    </row>
    <row r="978" ht="14.25" spans="1:5">
      <c r="A978" s="357" t="s">
        <v>824</v>
      </c>
      <c r="B978" s="311"/>
      <c r="C978" s="311"/>
      <c r="D978" s="311" t="str">
        <f t="shared" si="15"/>
        <v/>
      </c>
      <c r="E978" s="344"/>
    </row>
    <row r="979" ht="14.25" spans="1:5">
      <c r="A979" s="357" t="s">
        <v>81</v>
      </c>
      <c r="B979" s="311">
        <f>SUM(B980,B990,B1006,B1011,B1025,B1032,B1039)</f>
        <v>113</v>
      </c>
      <c r="C979" s="311">
        <f>SUM(C980,C990,C1006,C1011,C1025,C1032,C1039)</f>
        <v>155</v>
      </c>
      <c r="D979" s="311">
        <f t="shared" si="15"/>
        <v>137.2</v>
      </c>
      <c r="E979" s="344"/>
    </row>
    <row r="980" ht="14.25" spans="1:5">
      <c r="A980" s="357" t="s">
        <v>825</v>
      </c>
      <c r="B980" s="311">
        <f>SUM(B981:B989)</f>
        <v>0</v>
      </c>
      <c r="C980" s="311">
        <f>SUM(C981:C989)</f>
        <v>0</v>
      </c>
      <c r="D980" s="311" t="str">
        <f t="shared" si="15"/>
        <v/>
      </c>
      <c r="E980" s="344"/>
    </row>
    <row r="981" ht="14.25" spans="1:5">
      <c r="A981" s="357" t="s">
        <v>96</v>
      </c>
      <c r="B981" s="311"/>
      <c r="C981" s="311"/>
      <c r="D981" s="311" t="str">
        <f t="shared" si="15"/>
        <v/>
      </c>
      <c r="E981" s="344"/>
    </row>
    <row r="982" ht="14.25" spans="1:5">
      <c r="A982" s="357" t="s">
        <v>97</v>
      </c>
      <c r="B982" s="311"/>
      <c r="C982" s="311"/>
      <c r="D982" s="311" t="str">
        <f t="shared" si="15"/>
        <v/>
      </c>
      <c r="E982" s="344"/>
    </row>
    <row r="983" ht="14.25" spans="1:5">
      <c r="A983" s="357" t="s">
        <v>98</v>
      </c>
      <c r="B983" s="311"/>
      <c r="C983" s="311"/>
      <c r="D983" s="311" t="str">
        <f t="shared" si="15"/>
        <v/>
      </c>
      <c r="E983" s="344"/>
    </row>
    <row r="984" ht="14.25" spans="1:5">
      <c r="A984" s="357" t="s">
        <v>826</v>
      </c>
      <c r="B984" s="311"/>
      <c r="C984" s="311"/>
      <c r="D984" s="311" t="str">
        <f t="shared" si="15"/>
        <v/>
      </c>
      <c r="E984" s="344"/>
    </row>
    <row r="985" ht="14.25" spans="1:5">
      <c r="A985" s="357" t="s">
        <v>827</v>
      </c>
      <c r="B985" s="311"/>
      <c r="C985" s="311"/>
      <c r="D985" s="311" t="str">
        <f t="shared" si="15"/>
        <v/>
      </c>
      <c r="E985" s="344"/>
    </row>
    <row r="986" ht="14.25" spans="1:5">
      <c r="A986" s="357" t="s">
        <v>828</v>
      </c>
      <c r="B986" s="311"/>
      <c r="C986" s="311"/>
      <c r="D986" s="311" t="str">
        <f t="shared" si="15"/>
        <v/>
      </c>
      <c r="E986" s="344"/>
    </row>
    <row r="987" ht="14.25" spans="1:5">
      <c r="A987" s="357" t="s">
        <v>829</v>
      </c>
      <c r="B987" s="311"/>
      <c r="C987" s="311"/>
      <c r="D987" s="311" t="str">
        <f t="shared" si="15"/>
        <v/>
      </c>
      <c r="E987" s="344"/>
    </row>
    <row r="988" ht="14.25" spans="1:5">
      <c r="A988" s="357" t="s">
        <v>830</v>
      </c>
      <c r="B988" s="311"/>
      <c r="C988" s="311"/>
      <c r="D988" s="311" t="str">
        <f t="shared" si="15"/>
        <v/>
      </c>
      <c r="E988" s="344"/>
    </row>
    <row r="989" ht="14.25" spans="1:5">
      <c r="A989" s="357" t="s">
        <v>831</v>
      </c>
      <c r="B989" s="311"/>
      <c r="C989" s="311"/>
      <c r="D989" s="311" t="str">
        <f t="shared" si="15"/>
        <v/>
      </c>
      <c r="E989" s="344"/>
    </row>
    <row r="990" ht="14.25" spans="1:5">
      <c r="A990" s="357" t="s">
        <v>832</v>
      </c>
      <c r="B990" s="311">
        <f>SUM(B991:B1005)</f>
        <v>0</v>
      </c>
      <c r="C990" s="311">
        <f>SUM(C991:C1005)</f>
        <v>0</v>
      </c>
      <c r="D990" s="311" t="str">
        <f t="shared" si="15"/>
        <v/>
      </c>
      <c r="E990" s="344"/>
    </row>
    <row r="991" ht="14.25" spans="1:5">
      <c r="A991" s="357" t="s">
        <v>96</v>
      </c>
      <c r="B991" s="311"/>
      <c r="C991" s="311"/>
      <c r="D991" s="311" t="str">
        <f t="shared" si="15"/>
        <v/>
      </c>
      <c r="E991" s="344"/>
    </row>
    <row r="992" ht="14.25" spans="1:5">
      <c r="A992" s="357" t="s">
        <v>97</v>
      </c>
      <c r="B992" s="311"/>
      <c r="C992" s="311"/>
      <c r="D992" s="311" t="str">
        <f t="shared" si="15"/>
        <v/>
      </c>
      <c r="E992" s="344"/>
    </row>
    <row r="993" ht="14.25" spans="1:5">
      <c r="A993" s="357" t="s">
        <v>98</v>
      </c>
      <c r="B993" s="311"/>
      <c r="C993" s="311"/>
      <c r="D993" s="311" t="str">
        <f t="shared" si="15"/>
        <v/>
      </c>
      <c r="E993" s="344"/>
    </row>
    <row r="994" ht="14.25" spans="1:5">
      <c r="A994" s="357" t="s">
        <v>833</v>
      </c>
      <c r="B994" s="311"/>
      <c r="C994" s="311"/>
      <c r="D994" s="311" t="str">
        <f t="shared" si="15"/>
        <v/>
      </c>
      <c r="E994" s="344"/>
    </row>
    <row r="995" ht="14.25" spans="1:5">
      <c r="A995" s="357" t="s">
        <v>834</v>
      </c>
      <c r="B995" s="311"/>
      <c r="C995" s="311"/>
      <c r="D995" s="311" t="str">
        <f t="shared" si="15"/>
        <v/>
      </c>
      <c r="E995" s="344"/>
    </row>
    <row r="996" ht="14.25" spans="1:5">
      <c r="A996" s="357" t="s">
        <v>835</v>
      </c>
      <c r="B996" s="311"/>
      <c r="C996" s="311"/>
      <c r="D996" s="311" t="str">
        <f t="shared" si="15"/>
        <v/>
      </c>
      <c r="E996" s="344"/>
    </row>
    <row r="997" ht="14.25" spans="1:5">
      <c r="A997" s="357" t="s">
        <v>836</v>
      </c>
      <c r="B997" s="311"/>
      <c r="C997" s="311"/>
      <c r="D997" s="311" t="str">
        <f t="shared" si="15"/>
        <v/>
      </c>
      <c r="E997" s="344"/>
    </row>
    <row r="998" ht="14.25" spans="1:5">
      <c r="A998" s="357" t="s">
        <v>837</v>
      </c>
      <c r="B998" s="311"/>
      <c r="C998" s="311"/>
      <c r="D998" s="311" t="str">
        <f t="shared" si="15"/>
        <v/>
      </c>
      <c r="E998" s="344"/>
    </row>
    <row r="999" ht="14.25" spans="1:5">
      <c r="A999" s="357" t="s">
        <v>838</v>
      </c>
      <c r="B999" s="311"/>
      <c r="C999" s="311"/>
      <c r="D999" s="311" t="str">
        <f t="shared" si="15"/>
        <v/>
      </c>
      <c r="E999" s="344"/>
    </row>
    <row r="1000" ht="14.25" spans="1:5">
      <c r="A1000" s="357" t="s">
        <v>839</v>
      </c>
      <c r="B1000" s="311"/>
      <c r="C1000" s="311"/>
      <c r="D1000" s="311" t="str">
        <f t="shared" si="15"/>
        <v/>
      </c>
      <c r="E1000" s="344"/>
    </row>
    <row r="1001" ht="14.25" spans="1:5">
      <c r="A1001" s="357" t="s">
        <v>840</v>
      </c>
      <c r="B1001" s="311"/>
      <c r="C1001" s="311"/>
      <c r="D1001" s="311" t="str">
        <f t="shared" si="15"/>
        <v/>
      </c>
      <c r="E1001" s="344"/>
    </row>
    <row r="1002" ht="14.25" spans="1:5">
      <c r="A1002" s="357" t="s">
        <v>841</v>
      </c>
      <c r="B1002" s="311"/>
      <c r="C1002" s="311"/>
      <c r="D1002" s="311" t="str">
        <f t="shared" si="15"/>
        <v/>
      </c>
      <c r="E1002" s="344"/>
    </row>
    <row r="1003" ht="14.25" spans="1:5">
      <c r="A1003" s="357" t="s">
        <v>842</v>
      </c>
      <c r="B1003" s="311"/>
      <c r="C1003" s="311"/>
      <c r="D1003" s="311" t="str">
        <f t="shared" si="15"/>
        <v/>
      </c>
      <c r="E1003" s="344"/>
    </row>
    <row r="1004" ht="14.25" spans="1:5">
      <c r="A1004" s="357" t="s">
        <v>843</v>
      </c>
      <c r="B1004" s="311"/>
      <c r="C1004" s="311"/>
      <c r="D1004" s="311" t="str">
        <f t="shared" si="15"/>
        <v/>
      </c>
      <c r="E1004" s="344"/>
    </row>
    <row r="1005" ht="14.25" spans="1:5">
      <c r="A1005" s="357" t="s">
        <v>844</v>
      </c>
      <c r="B1005" s="311"/>
      <c r="C1005" s="311"/>
      <c r="D1005" s="311" t="str">
        <f t="shared" si="15"/>
        <v/>
      </c>
      <c r="E1005" s="344"/>
    </row>
    <row r="1006" ht="14.25" spans="1:5">
      <c r="A1006" s="357" t="s">
        <v>845</v>
      </c>
      <c r="B1006" s="311">
        <f>SUM(B1007:B1010)</f>
        <v>0</v>
      </c>
      <c r="C1006" s="311">
        <f>SUM(C1007:C1010)</f>
        <v>0</v>
      </c>
      <c r="D1006" s="311" t="str">
        <f t="shared" si="15"/>
        <v/>
      </c>
      <c r="E1006" s="344"/>
    </row>
    <row r="1007" ht="14.25" spans="1:5">
      <c r="A1007" s="357" t="s">
        <v>96</v>
      </c>
      <c r="B1007" s="311"/>
      <c r="C1007" s="311"/>
      <c r="D1007" s="311" t="str">
        <f t="shared" si="15"/>
        <v/>
      </c>
      <c r="E1007" s="344"/>
    </row>
    <row r="1008" ht="14.25" spans="1:5">
      <c r="A1008" s="357" t="s">
        <v>97</v>
      </c>
      <c r="B1008" s="311"/>
      <c r="C1008" s="311"/>
      <c r="D1008" s="311" t="str">
        <f t="shared" si="15"/>
        <v/>
      </c>
      <c r="E1008" s="344"/>
    </row>
    <row r="1009" ht="14.25" spans="1:5">
      <c r="A1009" s="357" t="s">
        <v>98</v>
      </c>
      <c r="B1009" s="311"/>
      <c r="C1009" s="311"/>
      <c r="D1009" s="311" t="str">
        <f t="shared" si="15"/>
        <v/>
      </c>
      <c r="E1009" s="344"/>
    </row>
    <row r="1010" ht="14.25" spans="1:5">
      <c r="A1010" s="357" t="s">
        <v>846</v>
      </c>
      <c r="B1010" s="311"/>
      <c r="C1010" s="311"/>
      <c r="D1010" s="311" t="str">
        <f t="shared" si="15"/>
        <v/>
      </c>
      <c r="E1010" s="344"/>
    </row>
    <row r="1011" ht="14.25" spans="1:5">
      <c r="A1011" s="357" t="s">
        <v>847</v>
      </c>
      <c r="B1011" s="311">
        <f>SUM(B1012:B1024)</f>
        <v>113</v>
      </c>
      <c r="C1011" s="311">
        <f>SUM(C1012:C1024)</f>
        <v>155</v>
      </c>
      <c r="D1011" s="311">
        <f t="shared" si="15"/>
        <v>137.2</v>
      </c>
      <c r="E1011" s="344"/>
    </row>
    <row r="1012" ht="14.25" spans="1:5">
      <c r="A1012" s="357" t="s">
        <v>96</v>
      </c>
      <c r="B1012" s="311">
        <v>113</v>
      </c>
      <c r="C1012" s="311">
        <v>155</v>
      </c>
      <c r="D1012" s="311">
        <f t="shared" si="15"/>
        <v>137.2</v>
      </c>
      <c r="E1012" s="344"/>
    </row>
    <row r="1013" ht="14.25" spans="1:5">
      <c r="A1013" s="357" t="s">
        <v>97</v>
      </c>
      <c r="B1013" s="311"/>
      <c r="C1013" s="311"/>
      <c r="D1013" s="311" t="str">
        <f t="shared" si="15"/>
        <v/>
      </c>
      <c r="E1013" s="344"/>
    </row>
    <row r="1014" ht="14.25" spans="1:5">
      <c r="A1014" s="357" t="s">
        <v>98</v>
      </c>
      <c r="B1014" s="311"/>
      <c r="C1014" s="311"/>
      <c r="D1014" s="311" t="str">
        <f t="shared" si="15"/>
        <v/>
      </c>
      <c r="E1014" s="344"/>
    </row>
    <row r="1015" ht="14.25" spans="1:5">
      <c r="A1015" s="357" t="s">
        <v>848</v>
      </c>
      <c r="B1015" s="311"/>
      <c r="C1015" s="311"/>
      <c r="D1015" s="311" t="str">
        <f t="shared" si="15"/>
        <v/>
      </c>
      <c r="E1015" s="344"/>
    </row>
    <row r="1016" ht="14.25" spans="1:5">
      <c r="A1016" s="357" t="s">
        <v>849</v>
      </c>
      <c r="B1016" s="311"/>
      <c r="C1016" s="311"/>
      <c r="D1016" s="311" t="str">
        <f t="shared" si="15"/>
        <v/>
      </c>
      <c r="E1016" s="344"/>
    </row>
    <row r="1017" ht="14.25" spans="1:5">
      <c r="A1017" s="357" t="s">
        <v>850</v>
      </c>
      <c r="B1017" s="311"/>
      <c r="C1017" s="311"/>
      <c r="D1017" s="311" t="str">
        <f t="shared" si="15"/>
        <v/>
      </c>
      <c r="E1017" s="344"/>
    </row>
    <row r="1018" ht="14.25" spans="1:5">
      <c r="A1018" s="357" t="s">
        <v>851</v>
      </c>
      <c r="B1018" s="311"/>
      <c r="C1018" s="311"/>
      <c r="D1018" s="311" t="str">
        <f t="shared" si="15"/>
        <v/>
      </c>
      <c r="E1018" s="344"/>
    </row>
    <row r="1019" ht="14.25" spans="1:5">
      <c r="A1019" s="357" t="s">
        <v>852</v>
      </c>
      <c r="B1019" s="311"/>
      <c r="C1019" s="311"/>
      <c r="D1019" s="311" t="str">
        <f t="shared" si="15"/>
        <v/>
      </c>
      <c r="E1019" s="344"/>
    </row>
    <row r="1020" ht="14.25" spans="1:5">
      <c r="A1020" s="357" t="s">
        <v>853</v>
      </c>
      <c r="B1020" s="311"/>
      <c r="C1020" s="311"/>
      <c r="D1020" s="311" t="str">
        <f t="shared" si="15"/>
        <v/>
      </c>
      <c r="E1020" s="344"/>
    </row>
    <row r="1021" ht="14.25" spans="1:5">
      <c r="A1021" s="357" t="s">
        <v>854</v>
      </c>
      <c r="B1021" s="311"/>
      <c r="C1021" s="311"/>
      <c r="D1021" s="311" t="str">
        <f t="shared" si="15"/>
        <v/>
      </c>
      <c r="E1021" s="344"/>
    </row>
    <row r="1022" ht="14.25" spans="1:5">
      <c r="A1022" s="357" t="s">
        <v>800</v>
      </c>
      <c r="B1022" s="311"/>
      <c r="C1022" s="311"/>
      <c r="D1022" s="311" t="str">
        <f t="shared" si="15"/>
        <v/>
      </c>
      <c r="E1022" s="344"/>
    </row>
    <row r="1023" ht="14.25" spans="1:5">
      <c r="A1023" s="357" t="s">
        <v>855</v>
      </c>
      <c r="B1023" s="311"/>
      <c r="C1023" s="311"/>
      <c r="D1023" s="311" t="str">
        <f t="shared" si="15"/>
        <v/>
      </c>
      <c r="E1023" s="344"/>
    </row>
    <row r="1024" ht="14.25" spans="1:5">
      <c r="A1024" s="357" t="s">
        <v>856</v>
      </c>
      <c r="B1024" s="311"/>
      <c r="C1024" s="311"/>
      <c r="D1024" s="311" t="str">
        <f t="shared" si="15"/>
        <v/>
      </c>
      <c r="E1024" s="344"/>
    </row>
    <row r="1025" ht="14.25" spans="1:5">
      <c r="A1025" s="357" t="s">
        <v>857</v>
      </c>
      <c r="B1025" s="311">
        <f>SUM(B1026:B1031)</f>
        <v>0</v>
      </c>
      <c r="C1025" s="311">
        <f>SUM(C1026:C1031)</f>
        <v>0</v>
      </c>
      <c r="D1025" s="311" t="str">
        <f t="shared" si="15"/>
        <v/>
      </c>
      <c r="E1025" s="344"/>
    </row>
    <row r="1026" ht="14.25" spans="1:5">
      <c r="A1026" s="357" t="s">
        <v>96</v>
      </c>
      <c r="B1026" s="311"/>
      <c r="C1026" s="311"/>
      <c r="D1026" s="311" t="str">
        <f t="shared" si="15"/>
        <v/>
      </c>
      <c r="E1026" s="344"/>
    </row>
    <row r="1027" ht="14.25" spans="1:5">
      <c r="A1027" s="357" t="s">
        <v>97</v>
      </c>
      <c r="B1027" s="311"/>
      <c r="C1027" s="311"/>
      <c r="D1027" s="311" t="str">
        <f t="shared" si="15"/>
        <v/>
      </c>
      <c r="E1027" s="344"/>
    </row>
    <row r="1028" ht="14.25" spans="1:5">
      <c r="A1028" s="357" t="s">
        <v>98</v>
      </c>
      <c r="B1028" s="311"/>
      <c r="C1028" s="311"/>
      <c r="D1028" s="311" t="str">
        <f t="shared" si="15"/>
        <v/>
      </c>
      <c r="E1028" s="344"/>
    </row>
    <row r="1029" ht="14.25" spans="1:5">
      <c r="A1029" s="357" t="s">
        <v>858</v>
      </c>
      <c r="B1029" s="311"/>
      <c r="C1029" s="311"/>
      <c r="D1029" s="311" t="str">
        <f t="shared" ref="D1029:D1092" si="16">IF(B1029=0,"",ROUND(C1029/B1029*100,1))</f>
        <v/>
      </c>
      <c r="E1029" s="344"/>
    </row>
    <row r="1030" ht="14.25" spans="1:5">
      <c r="A1030" s="357" t="s">
        <v>859</v>
      </c>
      <c r="B1030" s="311"/>
      <c r="C1030" s="311"/>
      <c r="D1030" s="311" t="str">
        <f t="shared" si="16"/>
        <v/>
      </c>
      <c r="E1030" s="344"/>
    </row>
    <row r="1031" ht="14.25" spans="1:5">
      <c r="A1031" s="357" t="s">
        <v>860</v>
      </c>
      <c r="B1031" s="311"/>
      <c r="C1031" s="311"/>
      <c r="D1031" s="311" t="str">
        <f t="shared" si="16"/>
        <v/>
      </c>
      <c r="E1031" s="344"/>
    </row>
    <row r="1032" ht="14.25" spans="1:5">
      <c r="A1032" s="357" t="s">
        <v>861</v>
      </c>
      <c r="B1032" s="311">
        <f>SUM(B1033:B1038)</f>
        <v>0</v>
      </c>
      <c r="C1032" s="311">
        <f>SUM(C1033:C1038)</f>
        <v>0</v>
      </c>
      <c r="D1032" s="311" t="str">
        <f t="shared" si="16"/>
        <v/>
      </c>
      <c r="E1032" s="344"/>
    </row>
    <row r="1033" ht="14.25" spans="1:5">
      <c r="A1033" s="357" t="s">
        <v>96</v>
      </c>
      <c r="B1033" s="311"/>
      <c r="C1033" s="311"/>
      <c r="D1033" s="311" t="str">
        <f t="shared" si="16"/>
        <v/>
      </c>
      <c r="E1033" s="344"/>
    </row>
    <row r="1034" ht="14.25" spans="1:5">
      <c r="A1034" s="357" t="s">
        <v>97</v>
      </c>
      <c r="B1034" s="311"/>
      <c r="C1034" s="311"/>
      <c r="D1034" s="311" t="str">
        <f t="shared" si="16"/>
        <v/>
      </c>
      <c r="E1034" s="344"/>
    </row>
    <row r="1035" ht="14.25" spans="1:5">
      <c r="A1035" s="357" t="s">
        <v>98</v>
      </c>
      <c r="B1035" s="311"/>
      <c r="C1035" s="311"/>
      <c r="D1035" s="311" t="str">
        <f t="shared" si="16"/>
        <v/>
      </c>
      <c r="E1035" s="344"/>
    </row>
    <row r="1036" ht="14.25" spans="1:5">
      <c r="A1036" s="357" t="s">
        <v>862</v>
      </c>
      <c r="B1036" s="311"/>
      <c r="C1036" s="311"/>
      <c r="D1036" s="311" t="str">
        <f t="shared" si="16"/>
        <v/>
      </c>
      <c r="E1036" s="344"/>
    </row>
    <row r="1037" ht="14.25" spans="1:5">
      <c r="A1037" s="357" t="s">
        <v>863</v>
      </c>
      <c r="B1037" s="311"/>
      <c r="C1037" s="311"/>
      <c r="D1037" s="311" t="str">
        <f t="shared" si="16"/>
        <v/>
      </c>
      <c r="E1037" s="344"/>
    </row>
    <row r="1038" ht="14.25" spans="1:5">
      <c r="A1038" s="357" t="s">
        <v>864</v>
      </c>
      <c r="B1038" s="311"/>
      <c r="C1038" s="311"/>
      <c r="D1038" s="311" t="str">
        <f t="shared" si="16"/>
        <v/>
      </c>
      <c r="E1038" s="344"/>
    </row>
    <row r="1039" ht="14.25" spans="1:5">
      <c r="A1039" s="357" t="s">
        <v>865</v>
      </c>
      <c r="B1039" s="311">
        <f>SUM(B1040:B1044)</f>
        <v>0</v>
      </c>
      <c r="C1039" s="311">
        <f>SUM(C1040:C1044)</f>
        <v>0</v>
      </c>
      <c r="D1039" s="311" t="str">
        <f t="shared" si="16"/>
        <v/>
      </c>
      <c r="E1039" s="344"/>
    </row>
    <row r="1040" ht="14.25" spans="1:5">
      <c r="A1040" s="357" t="s">
        <v>866</v>
      </c>
      <c r="B1040" s="311"/>
      <c r="C1040" s="311"/>
      <c r="D1040" s="311" t="str">
        <f t="shared" si="16"/>
        <v/>
      </c>
      <c r="E1040" s="344"/>
    </row>
    <row r="1041" ht="14.25" spans="1:5">
      <c r="A1041" s="357" t="s">
        <v>867</v>
      </c>
      <c r="B1041" s="311"/>
      <c r="C1041" s="311"/>
      <c r="D1041" s="311" t="str">
        <f t="shared" si="16"/>
        <v/>
      </c>
      <c r="E1041" s="344"/>
    </row>
    <row r="1042" ht="14.25" spans="1:5">
      <c r="A1042" s="357" t="s">
        <v>868</v>
      </c>
      <c r="B1042" s="311"/>
      <c r="C1042" s="311"/>
      <c r="D1042" s="311" t="str">
        <f t="shared" si="16"/>
        <v/>
      </c>
      <c r="E1042" s="344"/>
    </row>
    <row r="1043" ht="14.25" spans="1:5">
      <c r="A1043" s="357" t="s">
        <v>869</v>
      </c>
      <c r="B1043" s="311"/>
      <c r="C1043" s="311"/>
      <c r="D1043" s="311" t="str">
        <f t="shared" si="16"/>
        <v/>
      </c>
      <c r="E1043" s="344"/>
    </row>
    <row r="1044" ht="14.25" spans="1:5">
      <c r="A1044" s="357" t="s">
        <v>870</v>
      </c>
      <c r="B1044" s="311"/>
      <c r="C1044" s="311"/>
      <c r="D1044" s="311" t="str">
        <f t="shared" si="16"/>
        <v/>
      </c>
      <c r="E1044" s="344"/>
    </row>
    <row r="1045" ht="14.25" spans="1:5">
      <c r="A1045" s="357" t="s">
        <v>82</v>
      </c>
      <c r="B1045" s="311">
        <f>SUM(B1046,B1056,B1062)</f>
        <v>133</v>
      </c>
      <c r="C1045" s="311">
        <f>SUM(C1046,C1056,C1062)</f>
        <v>82</v>
      </c>
      <c r="D1045" s="311">
        <f t="shared" si="16"/>
        <v>61.7</v>
      </c>
      <c r="E1045" s="344"/>
    </row>
    <row r="1046" ht="14.25" spans="1:5">
      <c r="A1046" s="357" t="s">
        <v>871</v>
      </c>
      <c r="B1046" s="311">
        <f>SUM(B1047:B1055)</f>
        <v>79</v>
      </c>
      <c r="C1046" s="311">
        <f>SUM(C1047:C1055)</f>
        <v>82</v>
      </c>
      <c r="D1046" s="311">
        <f t="shared" si="16"/>
        <v>103.8</v>
      </c>
      <c r="E1046" s="344"/>
    </row>
    <row r="1047" ht="14.25" spans="1:5">
      <c r="A1047" s="357" t="s">
        <v>96</v>
      </c>
      <c r="B1047" s="311">
        <v>79</v>
      </c>
      <c r="C1047" s="311">
        <v>82</v>
      </c>
      <c r="D1047" s="311">
        <f t="shared" si="16"/>
        <v>103.8</v>
      </c>
      <c r="E1047" s="344"/>
    </row>
    <row r="1048" ht="14.25" spans="1:5">
      <c r="A1048" s="357" t="s">
        <v>97</v>
      </c>
      <c r="B1048" s="311"/>
      <c r="C1048" s="311"/>
      <c r="D1048" s="311" t="str">
        <f t="shared" si="16"/>
        <v/>
      </c>
      <c r="E1048" s="344"/>
    </row>
    <row r="1049" ht="14.25" spans="1:5">
      <c r="A1049" s="357" t="s">
        <v>98</v>
      </c>
      <c r="B1049" s="311"/>
      <c r="C1049" s="311"/>
      <c r="D1049" s="311" t="str">
        <f t="shared" si="16"/>
        <v/>
      </c>
      <c r="E1049" s="344"/>
    </row>
    <row r="1050" ht="14.25" spans="1:5">
      <c r="A1050" s="357" t="s">
        <v>872</v>
      </c>
      <c r="B1050" s="311"/>
      <c r="C1050" s="311"/>
      <c r="D1050" s="311" t="str">
        <f t="shared" si="16"/>
        <v/>
      </c>
      <c r="E1050" s="344"/>
    </row>
    <row r="1051" ht="14.25" spans="1:5">
      <c r="A1051" s="357" t="s">
        <v>873</v>
      </c>
      <c r="B1051" s="311"/>
      <c r="C1051" s="311"/>
      <c r="D1051" s="311" t="str">
        <f t="shared" si="16"/>
        <v/>
      </c>
      <c r="E1051" s="344"/>
    </row>
    <row r="1052" ht="14.25" spans="1:5">
      <c r="A1052" s="357" t="s">
        <v>874</v>
      </c>
      <c r="B1052" s="311"/>
      <c r="C1052" s="311"/>
      <c r="D1052" s="311" t="str">
        <f t="shared" si="16"/>
        <v/>
      </c>
      <c r="E1052" s="344"/>
    </row>
    <row r="1053" ht="14.25" spans="1:5">
      <c r="A1053" s="357" t="s">
        <v>875</v>
      </c>
      <c r="B1053" s="311"/>
      <c r="C1053" s="311"/>
      <c r="D1053" s="311" t="str">
        <f t="shared" si="16"/>
        <v/>
      </c>
      <c r="E1053" s="344"/>
    </row>
    <row r="1054" ht="14.25" spans="1:5">
      <c r="A1054" s="357" t="s">
        <v>105</v>
      </c>
      <c r="B1054" s="311"/>
      <c r="C1054" s="311"/>
      <c r="D1054" s="311" t="str">
        <f t="shared" si="16"/>
        <v/>
      </c>
      <c r="E1054" s="344"/>
    </row>
    <row r="1055" ht="14.25" spans="1:5">
      <c r="A1055" s="357" t="s">
        <v>876</v>
      </c>
      <c r="B1055" s="311"/>
      <c r="C1055" s="311"/>
      <c r="D1055" s="311" t="str">
        <f t="shared" si="16"/>
        <v/>
      </c>
      <c r="E1055" s="344"/>
    </row>
    <row r="1056" ht="14.25" spans="1:5">
      <c r="A1056" s="357" t="s">
        <v>877</v>
      </c>
      <c r="B1056" s="311">
        <f>SUM(B1057:B1061)</f>
        <v>0</v>
      </c>
      <c r="C1056" s="311">
        <f>SUM(C1057:C1061)</f>
        <v>0</v>
      </c>
      <c r="D1056" s="311" t="str">
        <f t="shared" si="16"/>
        <v/>
      </c>
      <c r="E1056" s="344"/>
    </row>
    <row r="1057" ht="14.25" spans="1:5">
      <c r="A1057" s="357" t="s">
        <v>96</v>
      </c>
      <c r="B1057" s="311"/>
      <c r="C1057" s="311"/>
      <c r="D1057" s="311" t="str">
        <f t="shared" si="16"/>
        <v/>
      </c>
      <c r="E1057" s="344"/>
    </row>
    <row r="1058" ht="14.25" spans="1:5">
      <c r="A1058" s="357" t="s">
        <v>97</v>
      </c>
      <c r="B1058" s="311"/>
      <c r="C1058" s="311"/>
      <c r="D1058" s="311" t="str">
        <f t="shared" si="16"/>
        <v/>
      </c>
      <c r="E1058" s="344"/>
    </row>
    <row r="1059" ht="14.25" spans="1:5">
      <c r="A1059" s="357" t="s">
        <v>98</v>
      </c>
      <c r="B1059" s="311"/>
      <c r="C1059" s="311"/>
      <c r="D1059" s="311" t="str">
        <f t="shared" si="16"/>
        <v/>
      </c>
      <c r="E1059" s="344"/>
    </row>
    <row r="1060" ht="14.25" spans="1:5">
      <c r="A1060" s="357" t="s">
        <v>878</v>
      </c>
      <c r="B1060" s="311"/>
      <c r="C1060" s="311"/>
      <c r="D1060" s="311" t="str">
        <f t="shared" si="16"/>
        <v/>
      </c>
      <c r="E1060" s="344"/>
    </row>
    <row r="1061" ht="14.25" spans="1:5">
      <c r="A1061" s="357" t="s">
        <v>879</v>
      </c>
      <c r="B1061" s="311"/>
      <c r="C1061" s="311"/>
      <c r="D1061" s="311" t="str">
        <f t="shared" si="16"/>
        <v/>
      </c>
      <c r="E1061" s="344"/>
    </row>
    <row r="1062" ht="14.25" spans="1:5">
      <c r="A1062" s="357" t="s">
        <v>880</v>
      </c>
      <c r="B1062" s="311">
        <f>SUM(B1063:B1064)</f>
        <v>54</v>
      </c>
      <c r="C1062" s="311">
        <f>SUM(C1063:C1064)</f>
        <v>0</v>
      </c>
      <c r="D1062" s="311">
        <f t="shared" si="16"/>
        <v>0</v>
      </c>
      <c r="E1062" s="344"/>
    </row>
    <row r="1063" ht="14.25" spans="1:5">
      <c r="A1063" s="357" t="s">
        <v>881</v>
      </c>
      <c r="B1063" s="311"/>
      <c r="C1063" s="311"/>
      <c r="D1063" s="311" t="str">
        <f t="shared" si="16"/>
        <v/>
      </c>
      <c r="E1063" s="344"/>
    </row>
    <row r="1064" ht="14.25" spans="1:5">
      <c r="A1064" s="357" t="s">
        <v>882</v>
      </c>
      <c r="B1064" s="311">
        <v>54</v>
      </c>
      <c r="C1064" s="311"/>
      <c r="D1064" s="311">
        <f t="shared" si="16"/>
        <v>0</v>
      </c>
      <c r="E1064" s="344"/>
    </row>
    <row r="1065" ht="14.25" spans="1:5">
      <c r="A1065" s="357" t="s">
        <v>83</v>
      </c>
      <c r="B1065" s="311">
        <f>SUM(B1066,B1073,B1079)</f>
        <v>13</v>
      </c>
      <c r="C1065" s="311">
        <f>SUM(C1066,C1073,C1079)</f>
        <v>75</v>
      </c>
      <c r="D1065" s="311">
        <f t="shared" si="16"/>
        <v>576.9</v>
      </c>
      <c r="E1065" s="344"/>
    </row>
    <row r="1066" ht="14.25" spans="1:5">
      <c r="A1066" s="357" t="s">
        <v>883</v>
      </c>
      <c r="B1066" s="311">
        <f>SUM(B1067:B1072)</f>
        <v>2</v>
      </c>
      <c r="C1066" s="311">
        <f>SUM(C1067:C1072)</f>
        <v>5</v>
      </c>
      <c r="D1066" s="311">
        <f t="shared" si="16"/>
        <v>250</v>
      </c>
      <c r="E1066" s="344"/>
    </row>
    <row r="1067" ht="14.25" spans="1:5">
      <c r="A1067" s="357" t="s">
        <v>96</v>
      </c>
      <c r="B1067" s="311">
        <v>2</v>
      </c>
      <c r="C1067" s="311">
        <v>5</v>
      </c>
      <c r="D1067" s="311">
        <f t="shared" si="16"/>
        <v>250</v>
      </c>
      <c r="E1067" s="344"/>
    </row>
    <row r="1068" ht="14.25" spans="1:5">
      <c r="A1068" s="357" t="s">
        <v>97</v>
      </c>
      <c r="B1068" s="311"/>
      <c r="C1068" s="311"/>
      <c r="D1068" s="311" t="str">
        <f t="shared" si="16"/>
        <v/>
      </c>
      <c r="E1068" s="344"/>
    </row>
    <row r="1069" ht="14.25" spans="1:5">
      <c r="A1069" s="357" t="s">
        <v>98</v>
      </c>
      <c r="B1069" s="311"/>
      <c r="C1069" s="311"/>
      <c r="D1069" s="311" t="str">
        <f t="shared" si="16"/>
        <v/>
      </c>
      <c r="E1069" s="344"/>
    </row>
    <row r="1070" ht="14.25" spans="1:5">
      <c r="A1070" s="357" t="s">
        <v>884</v>
      </c>
      <c r="B1070" s="311"/>
      <c r="C1070" s="311"/>
      <c r="D1070" s="311" t="str">
        <f t="shared" si="16"/>
        <v/>
      </c>
      <c r="E1070" s="344"/>
    </row>
    <row r="1071" ht="14.25" spans="1:5">
      <c r="A1071" s="357" t="s">
        <v>105</v>
      </c>
      <c r="B1071" s="311"/>
      <c r="C1071" s="311"/>
      <c r="D1071" s="311" t="str">
        <f t="shared" si="16"/>
        <v/>
      </c>
      <c r="E1071" s="344"/>
    </row>
    <row r="1072" ht="14.25" spans="1:5">
      <c r="A1072" s="357" t="s">
        <v>885</v>
      </c>
      <c r="B1072" s="311"/>
      <c r="C1072" s="311"/>
      <c r="D1072" s="311" t="str">
        <f t="shared" si="16"/>
        <v/>
      </c>
      <c r="E1072" s="344"/>
    </row>
    <row r="1073" ht="14.25" spans="1:5">
      <c r="A1073" s="357" t="s">
        <v>886</v>
      </c>
      <c r="B1073" s="311">
        <f>SUM(B1074:B1078)</f>
        <v>0</v>
      </c>
      <c r="C1073" s="311">
        <f>SUM(C1074:C1078)</f>
        <v>70</v>
      </c>
      <c r="D1073" s="311" t="str">
        <f t="shared" si="16"/>
        <v/>
      </c>
      <c r="E1073" s="344"/>
    </row>
    <row r="1074" ht="14.25" spans="1:5">
      <c r="A1074" s="357" t="s">
        <v>887</v>
      </c>
      <c r="B1074" s="311"/>
      <c r="C1074" s="311"/>
      <c r="D1074" s="311" t="str">
        <f t="shared" si="16"/>
        <v/>
      </c>
      <c r="E1074" s="344"/>
    </row>
    <row r="1075" ht="14.25" spans="1:5">
      <c r="A1075" s="358" t="s">
        <v>888</v>
      </c>
      <c r="B1075" s="311"/>
      <c r="C1075" s="311">
        <v>70</v>
      </c>
      <c r="D1075" s="311" t="str">
        <f t="shared" si="16"/>
        <v/>
      </c>
      <c r="E1075" s="344"/>
    </row>
    <row r="1076" ht="14.25" spans="1:5">
      <c r="A1076" s="357" t="s">
        <v>889</v>
      </c>
      <c r="B1076" s="311"/>
      <c r="C1076" s="311"/>
      <c r="D1076" s="311" t="str">
        <f t="shared" si="16"/>
        <v/>
      </c>
      <c r="E1076" s="344"/>
    </row>
    <row r="1077" ht="14.25" spans="1:5">
      <c r="A1077" s="357" t="s">
        <v>890</v>
      </c>
      <c r="B1077" s="311"/>
      <c r="C1077" s="311"/>
      <c r="D1077" s="311" t="str">
        <f t="shared" si="16"/>
        <v/>
      </c>
      <c r="E1077" s="344"/>
    </row>
    <row r="1078" ht="14.25" spans="1:5">
      <c r="A1078" s="357" t="s">
        <v>891</v>
      </c>
      <c r="B1078" s="311"/>
      <c r="C1078" s="311"/>
      <c r="D1078" s="311" t="str">
        <f t="shared" si="16"/>
        <v/>
      </c>
      <c r="E1078" s="344"/>
    </row>
    <row r="1079" ht="14.25" spans="1:5">
      <c r="A1079" s="357" t="s">
        <v>892</v>
      </c>
      <c r="B1079" s="311">
        <v>11</v>
      </c>
      <c r="C1079" s="311"/>
      <c r="D1079" s="311">
        <f t="shared" si="16"/>
        <v>0</v>
      </c>
      <c r="E1079" s="344"/>
    </row>
    <row r="1080" ht="14.25" spans="1:5">
      <c r="A1080" s="357" t="s">
        <v>84</v>
      </c>
      <c r="B1080" s="311">
        <f>SUM(B1081:B1089)</f>
        <v>48</v>
      </c>
      <c r="C1080" s="311">
        <f>SUM(C1081:C1089)</f>
        <v>50</v>
      </c>
      <c r="D1080" s="311">
        <f t="shared" si="16"/>
        <v>104.2</v>
      </c>
      <c r="E1080" s="344"/>
    </row>
    <row r="1081" ht="14.25" spans="1:5">
      <c r="A1081" s="357" t="s">
        <v>893</v>
      </c>
      <c r="B1081" s="311"/>
      <c r="C1081" s="311"/>
      <c r="D1081" s="311" t="str">
        <f t="shared" si="16"/>
        <v/>
      </c>
      <c r="E1081" s="344"/>
    </row>
    <row r="1082" ht="14.25" spans="1:5">
      <c r="A1082" s="357" t="s">
        <v>894</v>
      </c>
      <c r="B1082" s="311"/>
      <c r="C1082" s="311"/>
      <c r="D1082" s="311" t="str">
        <f t="shared" si="16"/>
        <v/>
      </c>
      <c r="E1082" s="344"/>
    </row>
    <row r="1083" ht="14.25" spans="1:5">
      <c r="A1083" s="357" t="s">
        <v>895</v>
      </c>
      <c r="B1083" s="311"/>
      <c r="C1083" s="311"/>
      <c r="D1083" s="311" t="str">
        <f t="shared" si="16"/>
        <v/>
      </c>
      <c r="E1083" s="344"/>
    </row>
    <row r="1084" ht="14.25" spans="1:5">
      <c r="A1084" s="357" t="s">
        <v>896</v>
      </c>
      <c r="B1084" s="311"/>
      <c r="C1084" s="311"/>
      <c r="D1084" s="311" t="str">
        <f t="shared" si="16"/>
        <v/>
      </c>
      <c r="E1084" s="344"/>
    </row>
    <row r="1085" ht="14.25" spans="1:5">
      <c r="A1085" s="357" t="s">
        <v>897</v>
      </c>
      <c r="B1085" s="311"/>
      <c r="C1085" s="311"/>
      <c r="D1085" s="311" t="str">
        <f t="shared" si="16"/>
        <v/>
      </c>
      <c r="E1085" s="344"/>
    </row>
    <row r="1086" ht="14.25" spans="1:5">
      <c r="A1086" s="357" t="s">
        <v>898</v>
      </c>
      <c r="B1086" s="311"/>
      <c r="C1086" s="311"/>
      <c r="D1086" s="311" t="str">
        <f t="shared" si="16"/>
        <v/>
      </c>
      <c r="E1086" s="344"/>
    </row>
    <row r="1087" ht="14.25" spans="1:5">
      <c r="A1087" s="357" t="s">
        <v>899</v>
      </c>
      <c r="B1087" s="311"/>
      <c r="C1087" s="311"/>
      <c r="D1087" s="311" t="str">
        <f t="shared" si="16"/>
        <v/>
      </c>
      <c r="E1087" s="344"/>
    </row>
    <row r="1088" ht="14.25" spans="1:5">
      <c r="A1088" s="357" t="s">
        <v>900</v>
      </c>
      <c r="B1088" s="311"/>
      <c r="C1088" s="311"/>
      <c r="D1088" s="311" t="str">
        <f t="shared" si="16"/>
        <v/>
      </c>
      <c r="E1088" s="344"/>
    </row>
    <row r="1089" ht="14.25" spans="1:5">
      <c r="A1089" s="357" t="s">
        <v>901</v>
      </c>
      <c r="B1089" s="311">
        <v>48</v>
      </c>
      <c r="C1089" s="311">
        <v>50</v>
      </c>
      <c r="D1089" s="311">
        <f t="shared" si="16"/>
        <v>104.2</v>
      </c>
      <c r="E1089" s="344"/>
    </row>
    <row r="1090" ht="14.25" spans="1:5">
      <c r="A1090" s="357" t="s">
        <v>85</v>
      </c>
      <c r="B1090" s="311">
        <f>SUM(B1091,B1118,B1133)</f>
        <v>836</v>
      </c>
      <c r="C1090" s="311">
        <f>SUM(C1091,C1118,C1133)</f>
        <v>6585</v>
      </c>
      <c r="D1090" s="311">
        <f t="shared" si="16"/>
        <v>787.7</v>
      </c>
      <c r="E1090" s="344"/>
    </row>
    <row r="1091" ht="14.25" spans="1:5">
      <c r="A1091" s="357" t="s">
        <v>902</v>
      </c>
      <c r="B1091" s="311">
        <f>SUM(B1092:B1117)</f>
        <v>836</v>
      </c>
      <c r="C1091" s="311">
        <f>SUM(C1092:C1117)</f>
        <v>6585</v>
      </c>
      <c r="D1091" s="311">
        <f t="shared" si="16"/>
        <v>787.7</v>
      </c>
      <c r="E1091" s="344"/>
    </row>
    <row r="1092" ht="14.25" spans="1:5">
      <c r="A1092" s="357" t="s">
        <v>96</v>
      </c>
      <c r="B1092" s="311">
        <v>708</v>
      </c>
      <c r="C1092" s="311">
        <v>1014</v>
      </c>
      <c r="D1092" s="311">
        <f t="shared" si="16"/>
        <v>143.2</v>
      </c>
      <c r="E1092" s="344"/>
    </row>
    <row r="1093" ht="14.25" spans="1:5">
      <c r="A1093" s="357" t="s">
        <v>97</v>
      </c>
      <c r="B1093" s="311"/>
      <c r="C1093" s="311"/>
      <c r="D1093" s="311" t="str">
        <f t="shared" ref="D1093:D1156" si="17">IF(B1093=0,"",ROUND(C1093/B1093*100,1))</f>
        <v/>
      </c>
      <c r="E1093" s="344"/>
    </row>
    <row r="1094" ht="14.25" spans="1:5">
      <c r="A1094" s="357" t="s">
        <v>98</v>
      </c>
      <c r="B1094" s="311"/>
      <c r="C1094" s="311"/>
      <c r="D1094" s="311" t="str">
        <f t="shared" si="17"/>
        <v/>
      </c>
      <c r="E1094" s="344"/>
    </row>
    <row r="1095" ht="14.25" spans="1:5">
      <c r="A1095" s="357" t="s">
        <v>903</v>
      </c>
      <c r="B1095" s="311">
        <v>3</v>
      </c>
      <c r="C1095" s="311"/>
      <c r="D1095" s="311">
        <f t="shared" si="17"/>
        <v>0</v>
      </c>
      <c r="E1095" s="344"/>
    </row>
    <row r="1096" ht="14.25" spans="1:5">
      <c r="A1096" s="357" t="s">
        <v>904</v>
      </c>
      <c r="B1096" s="311"/>
      <c r="C1096" s="311">
        <v>5523</v>
      </c>
      <c r="D1096" s="311" t="str">
        <f t="shared" si="17"/>
        <v/>
      </c>
      <c r="E1096" s="344"/>
    </row>
    <row r="1097" ht="14.25" spans="1:5">
      <c r="A1097" s="357" t="s">
        <v>905</v>
      </c>
      <c r="B1097" s="311"/>
      <c r="C1097" s="311"/>
      <c r="D1097" s="311" t="str">
        <f t="shared" si="17"/>
        <v/>
      </c>
      <c r="E1097" s="344"/>
    </row>
    <row r="1098" ht="14.25" spans="1:5">
      <c r="A1098" s="357" t="s">
        <v>906</v>
      </c>
      <c r="B1098" s="311"/>
      <c r="C1098" s="311"/>
      <c r="D1098" s="311" t="str">
        <f t="shared" si="17"/>
        <v/>
      </c>
      <c r="E1098" s="344"/>
    </row>
    <row r="1099" ht="14.25" spans="1:5">
      <c r="A1099" s="357" t="s">
        <v>907</v>
      </c>
      <c r="B1099" s="311"/>
      <c r="C1099" s="311">
        <v>48</v>
      </c>
      <c r="D1099" s="311" t="str">
        <f t="shared" si="17"/>
        <v/>
      </c>
      <c r="E1099" s="344"/>
    </row>
    <row r="1100" ht="14.25" spans="1:5">
      <c r="A1100" s="357" t="s">
        <v>908</v>
      </c>
      <c r="B1100" s="311">
        <v>42</v>
      </c>
      <c r="C1100" s="311"/>
      <c r="D1100" s="311">
        <f t="shared" si="17"/>
        <v>0</v>
      </c>
      <c r="E1100" s="344"/>
    </row>
    <row r="1101" ht="14.25" spans="1:5">
      <c r="A1101" s="357" t="s">
        <v>909</v>
      </c>
      <c r="B1101" s="311"/>
      <c r="C1101" s="311"/>
      <c r="D1101" s="311" t="str">
        <f t="shared" si="17"/>
        <v/>
      </c>
      <c r="E1101" s="344"/>
    </row>
    <row r="1102" ht="14.25" spans="1:5">
      <c r="A1102" s="357" t="s">
        <v>910</v>
      </c>
      <c r="B1102" s="311"/>
      <c r="C1102" s="311"/>
      <c r="D1102" s="311" t="str">
        <f t="shared" si="17"/>
        <v/>
      </c>
      <c r="E1102" s="344"/>
    </row>
    <row r="1103" ht="14.25" spans="1:5">
      <c r="A1103" s="357" t="s">
        <v>911</v>
      </c>
      <c r="B1103" s="311"/>
      <c r="C1103" s="311"/>
      <c r="D1103" s="311" t="str">
        <f t="shared" si="17"/>
        <v/>
      </c>
      <c r="E1103" s="344"/>
    </row>
    <row r="1104" ht="14.25" spans="1:5">
      <c r="A1104" s="357" t="s">
        <v>912</v>
      </c>
      <c r="B1104" s="311"/>
      <c r="C1104" s="311"/>
      <c r="D1104" s="311" t="str">
        <f t="shared" si="17"/>
        <v/>
      </c>
      <c r="E1104" s="344"/>
    </row>
    <row r="1105" ht="14.25" spans="1:5">
      <c r="A1105" s="357" t="s">
        <v>913</v>
      </c>
      <c r="B1105" s="311"/>
      <c r="C1105" s="311"/>
      <c r="D1105" s="311" t="str">
        <f t="shared" si="17"/>
        <v/>
      </c>
      <c r="E1105" s="344"/>
    </row>
    <row r="1106" ht="14.25" spans="1:5">
      <c r="A1106" s="357" t="s">
        <v>914</v>
      </c>
      <c r="B1106" s="311"/>
      <c r="C1106" s="311"/>
      <c r="D1106" s="311" t="str">
        <f t="shared" si="17"/>
        <v/>
      </c>
      <c r="E1106" s="344"/>
    </row>
    <row r="1107" ht="14.25" spans="1:5">
      <c r="A1107" s="357" t="s">
        <v>915</v>
      </c>
      <c r="B1107" s="311"/>
      <c r="C1107" s="311"/>
      <c r="D1107" s="311" t="str">
        <f t="shared" si="17"/>
        <v/>
      </c>
      <c r="E1107" s="344"/>
    </row>
    <row r="1108" ht="14.25" spans="1:5">
      <c r="A1108" s="357" t="s">
        <v>916</v>
      </c>
      <c r="B1108" s="311"/>
      <c r="C1108" s="311"/>
      <c r="D1108" s="311" t="str">
        <f t="shared" si="17"/>
        <v/>
      </c>
      <c r="E1108" s="344"/>
    </row>
    <row r="1109" ht="14.25" spans="1:5">
      <c r="A1109" s="357" t="s">
        <v>917</v>
      </c>
      <c r="B1109" s="311"/>
      <c r="C1109" s="311"/>
      <c r="D1109" s="311" t="str">
        <f t="shared" si="17"/>
        <v/>
      </c>
      <c r="E1109" s="344"/>
    </row>
    <row r="1110" ht="14.25" spans="1:5">
      <c r="A1110" s="357" t="s">
        <v>918</v>
      </c>
      <c r="B1110" s="311"/>
      <c r="C1110" s="311"/>
      <c r="D1110" s="311" t="str">
        <f t="shared" si="17"/>
        <v/>
      </c>
      <c r="E1110" s="344"/>
    </row>
    <row r="1111" ht="14.25" spans="1:5">
      <c r="A1111" s="357" t="s">
        <v>919</v>
      </c>
      <c r="B1111" s="311"/>
      <c r="C1111" s="311"/>
      <c r="D1111" s="311" t="str">
        <f t="shared" si="17"/>
        <v/>
      </c>
      <c r="E1111" s="344"/>
    </row>
    <row r="1112" ht="14.25" spans="1:5">
      <c r="A1112" s="357" t="s">
        <v>920</v>
      </c>
      <c r="B1112" s="311"/>
      <c r="C1112" s="311"/>
      <c r="D1112" s="311" t="str">
        <f t="shared" si="17"/>
        <v/>
      </c>
      <c r="E1112" s="344"/>
    </row>
    <row r="1113" ht="14.25" spans="1:5">
      <c r="A1113" s="357" t="s">
        <v>921</v>
      </c>
      <c r="B1113" s="311"/>
      <c r="C1113" s="311"/>
      <c r="D1113" s="311" t="str">
        <f t="shared" si="17"/>
        <v/>
      </c>
      <c r="E1113" s="344"/>
    </row>
    <row r="1114" ht="14.25" spans="1:5">
      <c r="A1114" s="357" t="s">
        <v>922</v>
      </c>
      <c r="B1114" s="311"/>
      <c r="C1114" s="311"/>
      <c r="D1114" s="311" t="str">
        <f t="shared" si="17"/>
        <v/>
      </c>
      <c r="E1114" s="344"/>
    </row>
    <row r="1115" ht="14.25" spans="1:5">
      <c r="A1115" s="357" t="s">
        <v>923</v>
      </c>
      <c r="B1115" s="311"/>
      <c r="C1115" s="311"/>
      <c r="D1115" s="311" t="str">
        <f t="shared" si="17"/>
        <v/>
      </c>
      <c r="E1115" s="344"/>
    </row>
    <row r="1116" ht="14.25" spans="1:5">
      <c r="A1116" s="357" t="s">
        <v>105</v>
      </c>
      <c r="B1116" s="311"/>
      <c r="C1116" s="311"/>
      <c r="D1116" s="311" t="str">
        <f t="shared" si="17"/>
        <v/>
      </c>
      <c r="E1116" s="344"/>
    </row>
    <row r="1117" ht="14.25" spans="1:5">
      <c r="A1117" s="357" t="s">
        <v>924</v>
      </c>
      <c r="B1117" s="311">
        <v>83</v>
      </c>
      <c r="C1117" s="311"/>
      <c r="D1117" s="311">
        <f t="shared" si="17"/>
        <v>0</v>
      </c>
      <c r="E1117" s="344"/>
    </row>
    <row r="1118" ht="14.25" spans="1:5">
      <c r="A1118" s="357" t="s">
        <v>925</v>
      </c>
      <c r="B1118" s="311">
        <f>SUM(B1119:B1132)</f>
        <v>0</v>
      </c>
      <c r="C1118" s="311">
        <f>SUM(C1119:C1132)</f>
        <v>0</v>
      </c>
      <c r="D1118" s="311" t="str">
        <f t="shared" si="17"/>
        <v/>
      </c>
      <c r="E1118" s="344"/>
    </row>
    <row r="1119" ht="14.25" spans="1:5">
      <c r="A1119" s="357" t="s">
        <v>96</v>
      </c>
      <c r="B1119" s="311"/>
      <c r="C1119" s="311"/>
      <c r="D1119" s="311" t="str">
        <f t="shared" si="17"/>
        <v/>
      </c>
      <c r="E1119" s="344"/>
    </row>
    <row r="1120" ht="14.25" spans="1:5">
      <c r="A1120" s="357" t="s">
        <v>97</v>
      </c>
      <c r="B1120" s="311"/>
      <c r="C1120" s="311"/>
      <c r="D1120" s="311" t="str">
        <f t="shared" si="17"/>
        <v/>
      </c>
      <c r="E1120" s="344"/>
    </row>
    <row r="1121" ht="14.25" spans="1:5">
      <c r="A1121" s="357" t="s">
        <v>98</v>
      </c>
      <c r="B1121" s="311"/>
      <c r="C1121" s="311"/>
      <c r="D1121" s="311" t="str">
        <f t="shared" si="17"/>
        <v/>
      </c>
      <c r="E1121" s="344"/>
    </row>
    <row r="1122" ht="14.25" spans="1:5">
      <c r="A1122" s="357" t="s">
        <v>926</v>
      </c>
      <c r="B1122" s="311"/>
      <c r="C1122" s="311"/>
      <c r="D1122" s="311" t="str">
        <f t="shared" si="17"/>
        <v/>
      </c>
      <c r="E1122" s="344"/>
    </row>
    <row r="1123" ht="14.25" spans="1:5">
      <c r="A1123" s="357" t="s">
        <v>927</v>
      </c>
      <c r="B1123" s="311"/>
      <c r="C1123" s="311"/>
      <c r="D1123" s="311" t="str">
        <f t="shared" si="17"/>
        <v/>
      </c>
      <c r="E1123" s="344"/>
    </row>
    <row r="1124" ht="14.25" spans="1:5">
      <c r="A1124" s="357" t="s">
        <v>928</v>
      </c>
      <c r="B1124" s="311"/>
      <c r="C1124" s="311"/>
      <c r="D1124" s="311" t="str">
        <f t="shared" si="17"/>
        <v/>
      </c>
      <c r="E1124" s="344"/>
    </row>
    <row r="1125" ht="14.25" spans="1:5">
      <c r="A1125" s="357" t="s">
        <v>929</v>
      </c>
      <c r="B1125" s="311"/>
      <c r="C1125" s="311"/>
      <c r="D1125" s="311" t="str">
        <f t="shared" si="17"/>
        <v/>
      </c>
      <c r="E1125" s="344"/>
    </row>
    <row r="1126" ht="14.25" spans="1:5">
      <c r="A1126" s="357" t="s">
        <v>930</v>
      </c>
      <c r="B1126" s="311"/>
      <c r="C1126" s="311"/>
      <c r="D1126" s="311" t="str">
        <f t="shared" si="17"/>
        <v/>
      </c>
      <c r="E1126" s="344"/>
    </row>
    <row r="1127" ht="14.25" spans="1:5">
      <c r="A1127" s="357" t="s">
        <v>931</v>
      </c>
      <c r="B1127" s="311"/>
      <c r="C1127" s="311"/>
      <c r="D1127" s="311" t="str">
        <f t="shared" si="17"/>
        <v/>
      </c>
      <c r="E1127" s="344"/>
    </row>
    <row r="1128" ht="14.25" spans="1:5">
      <c r="A1128" s="357" t="s">
        <v>932</v>
      </c>
      <c r="B1128" s="311"/>
      <c r="C1128" s="311"/>
      <c r="D1128" s="311" t="str">
        <f t="shared" si="17"/>
        <v/>
      </c>
      <c r="E1128" s="344"/>
    </row>
    <row r="1129" ht="14.25" spans="1:5">
      <c r="A1129" s="357" t="s">
        <v>933</v>
      </c>
      <c r="B1129" s="311"/>
      <c r="C1129" s="311"/>
      <c r="D1129" s="311" t="str">
        <f t="shared" si="17"/>
        <v/>
      </c>
      <c r="E1129" s="344"/>
    </row>
    <row r="1130" ht="14.25" spans="1:5">
      <c r="A1130" s="357" t="s">
        <v>934</v>
      </c>
      <c r="B1130" s="311"/>
      <c r="C1130" s="311"/>
      <c r="D1130" s="311" t="str">
        <f t="shared" si="17"/>
        <v/>
      </c>
      <c r="E1130" s="344"/>
    </row>
    <row r="1131" ht="14.25" spans="1:5">
      <c r="A1131" s="357" t="s">
        <v>935</v>
      </c>
      <c r="B1131" s="311"/>
      <c r="C1131" s="311"/>
      <c r="D1131" s="311" t="str">
        <f t="shared" si="17"/>
        <v/>
      </c>
      <c r="E1131" s="344"/>
    </row>
    <row r="1132" ht="14.25" spans="1:5">
      <c r="A1132" s="357" t="s">
        <v>936</v>
      </c>
      <c r="B1132" s="311"/>
      <c r="C1132" s="311"/>
      <c r="D1132" s="311" t="str">
        <f t="shared" si="17"/>
        <v/>
      </c>
      <c r="E1132" s="344"/>
    </row>
    <row r="1133" ht="14.25" spans="1:5">
      <c r="A1133" s="357" t="s">
        <v>937</v>
      </c>
      <c r="B1133" s="311"/>
      <c r="C1133" s="311"/>
      <c r="D1133" s="311" t="str">
        <f t="shared" si="17"/>
        <v/>
      </c>
      <c r="E1133" s="344"/>
    </row>
    <row r="1134" ht="14.25" spans="1:5">
      <c r="A1134" s="357" t="s">
        <v>86</v>
      </c>
      <c r="B1134" s="311">
        <f>SUM(B1135,B1146,B1150)</f>
        <v>3124</v>
      </c>
      <c r="C1134" s="311">
        <f>SUM(C1135,C1146,C1150)</f>
        <v>2208</v>
      </c>
      <c r="D1134" s="311">
        <f t="shared" si="17"/>
        <v>70.7</v>
      </c>
      <c r="E1134" s="344"/>
    </row>
    <row r="1135" ht="14.25" spans="1:5">
      <c r="A1135" s="357" t="s">
        <v>938</v>
      </c>
      <c r="B1135" s="311">
        <f>SUM(B1136:B1145)</f>
        <v>34</v>
      </c>
      <c r="C1135" s="311">
        <f>SUM(C1136:C1145)</f>
        <v>0</v>
      </c>
      <c r="D1135" s="311">
        <f t="shared" si="17"/>
        <v>0</v>
      </c>
      <c r="E1135" s="344"/>
    </row>
    <row r="1136" ht="14.25" spans="1:5">
      <c r="A1136" s="357" t="s">
        <v>939</v>
      </c>
      <c r="B1136" s="311"/>
      <c r="C1136" s="311"/>
      <c r="D1136" s="311" t="str">
        <f t="shared" si="17"/>
        <v/>
      </c>
      <c r="E1136" s="344"/>
    </row>
    <row r="1137" ht="14.25" spans="1:5">
      <c r="A1137" s="357" t="s">
        <v>940</v>
      </c>
      <c r="B1137" s="311"/>
      <c r="C1137" s="311"/>
      <c r="D1137" s="311" t="str">
        <f t="shared" si="17"/>
        <v/>
      </c>
      <c r="E1137" s="344"/>
    </row>
    <row r="1138" ht="14.25" spans="1:5">
      <c r="A1138" s="357" t="s">
        <v>941</v>
      </c>
      <c r="B1138" s="311"/>
      <c r="C1138" s="311"/>
      <c r="D1138" s="311" t="str">
        <f t="shared" si="17"/>
        <v/>
      </c>
      <c r="E1138" s="344"/>
    </row>
    <row r="1139" ht="14.25" spans="1:5">
      <c r="A1139" s="357" t="s">
        <v>942</v>
      </c>
      <c r="B1139" s="311"/>
      <c r="C1139" s="311"/>
      <c r="D1139" s="311" t="str">
        <f t="shared" si="17"/>
        <v/>
      </c>
      <c r="E1139" s="344"/>
    </row>
    <row r="1140" ht="14.25" spans="1:5">
      <c r="A1140" s="357" t="s">
        <v>943</v>
      </c>
      <c r="B1140" s="311">
        <v>34</v>
      </c>
      <c r="C1140" s="311"/>
      <c r="D1140" s="311">
        <f t="shared" si="17"/>
        <v>0</v>
      </c>
      <c r="E1140" s="344"/>
    </row>
    <row r="1141" ht="14.25" spans="1:5">
      <c r="A1141" s="357" t="s">
        <v>944</v>
      </c>
      <c r="B1141" s="311"/>
      <c r="C1141" s="311"/>
      <c r="D1141" s="311" t="str">
        <f t="shared" si="17"/>
        <v/>
      </c>
      <c r="E1141" s="344"/>
    </row>
    <row r="1142" ht="14.25" spans="1:5">
      <c r="A1142" s="357" t="s">
        <v>945</v>
      </c>
      <c r="B1142" s="311"/>
      <c r="C1142" s="311"/>
      <c r="D1142" s="311" t="str">
        <f t="shared" si="17"/>
        <v/>
      </c>
      <c r="E1142" s="344"/>
    </row>
    <row r="1143" ht="14.25" spans="1:5">
      <c r="A1143" s="357" t="s">
        <v>946</v>
      </c>
      <c r="B1143" s="311"/>
      <c r="C1143" s="311"/>
      <c r="D1143" s="311" t="str">
        <f t="shared" si="17"/>
        <v/>
      </c>
      <c r="E1143" s="344"/>
    </row>
    <row r="1144" ht="14.25" spans="1:5">
      <c r="A1144" s="357" t="s">
        <v>947</v>
      </c>
      <c r="B1144" s="311"/>
      <c r="C1144" s="311"/>
      <c r="D1144" s="311" t="str">
        <f t="shared" si="17"/>
        <v/>
      </c>
      <c r="E1144" s="344"/>
    </row>
    <row r="1145" ht="14.25" spans="1:5">
      <c r="A1145" s="357" t="s">
        <v>948</v>
      </c>
      <c r="B1145" s="311"/>
      <c r="C1145" s="311"/>
      <c r="D1145" s="311" t="str">
        <f t="shared" si="17"/>
        <v/>
      </c>
      <c r="E1145" s="344"/>
    </row>
    <row r="1146" ht="14.25" spans="1:5">
      <c r="A1146" s="357" t="s">
        <v>949</v>
      </c>
      <c r="B1146" s="311">
        <f>SUM(B1147:B1149)</f>
        <v>3090</v>
      </c>
      <c r="C1146" s="311">
        <f>SUM(C1147:C1149)</f>
        <v>2208</v>
      </c>
      <c r="D1146" s="311">
        <f t="shared" si="17"/>
        <v>71.5</v>
      </c>
      <c r="E1146" s="344"/>
    </row>
    <row r="1147" ht="14.25" spans="1:5">
      <c r="A1147" s="357" t="s">
        <v>950</v>
      </c>
      <c r="B1147" s="311">
        <v>3090</v>
      </c>
      <c r="C1147" s="311">
        <v>2208</v>
      </c>
      <c r="D1147" s="311">
        <f t="shared" si="17"/>
        <v>71.5</v>
      </c>
      <c r="E1147" s="344"/>
    </row>
    <row r="1148" ht="14.25" spans="1:5">
      <c r="A1148" s="357" t="s">
        <v>951</v>
      </c>
      <c r="B1148" s="311"/>
      <c r="C1148" s="311"/>
      <c r="D1148" s="311" t="str">
        <f t="shared" si="17"/>
        <v/>
      </c>
      <c r="E1148" s="344"/>
    </row>
    <row r="1149" ht="14.25" spans="1:5">
      <c r="A1149" s="357" t="s">
        <v>952</v>
      </c>
      <c r="B1149" s="311"/>
      <c r="C1149" s="311"/>
      <c r="D1149" s="311" t="str">
        <f t="shared" si="17"/>
        <v/>
      </c>
      <c r="E1149" s="344"/>
    </row>
    <row r="1150" ht="14.25" spans="1:5">
      <c r="A1150" s="357" t="s">
        <v>953</v>
      </c>
      <c r="B1150" s="311">
        <f>SUM(B1151:B1153)</f>
        <v>0</v>
      </c>
      <c r="C1150" s="311">
        <f>SUM(C1151:C1153)</f>
        <v>0</v>
      </c>
      <c r="D1150" s="311" t="str">
        <f t="shared" si="17"/>
        <v/>
      </c>
      <c r="E1150" s="344"/>
    </row>
    <row r="1151" ht="14.25" spans="1:5">
      <c r="A1151" s="357" t="s">
        <v>954</v>
      </c>
      <c r="B1151" s="311"/>
      <c r="C1151" s="311"/>
      <c r="D1151" s="311" t="str">
        <f t="shared" si="17"/>
        <v/>
      </c>
      <c r="E1151" s="344"/>
    </row>
    <row r="1152" ht="14.25" spans="1:5">
      <c r="A1152" s="357" t="s">
        <v>955</v>
      </c>
      <c r="B1152" s="311"/>
      <c r="C1152" s="311"/>
      <c r="D1152" s="311" t="str">
        <f t="shared" si="17"/>
        <v/>
      </c>
      <c r="E1152" s="344"/>
    </row>
    <row r="1153" ht="14.25" spans="1:5">
      <c r="A1153" s="357" t="s">
        <v>956</v>
      </c>
      <c r="B1153" s="311"/>
      <c r="C1153" s="311"/>
      <c r="D1153" s="311" t="str">
        <f t="shared" si="17"/>
        <v/>
      </c>
      <c r="E1153" s="344"/>
    </row>
    <row r="1154" ht="14.25" spans="1:5">
      <c r="A1154" s="357" t="s">
        <v>87</v>
      </c>
      <c r="B1154" s="311">
        <f>SUM(B1155,B1170,B1184,B1189,B1195)</f>
        <v>0</v>
      </c>
      <c r="C1154" s="311">
        <f>SUM(C1155,C1170,C1184,C1189,C1195)</f>
        <v>0</v>
      </c>
      <c r="D1154" s="311" t="str">
        <f t="shared" si="17"/>
        <v/>
      </c>
      <c r="E1154" s="344"/>
    </row>
    <row r="1155" ht="14.25" spans="1:5">
      <c r="A1155" s="357" t="s">
        <v>957</v>
      </c>
      <c r="B1155" s="311">
        <f>SUM(B1156:B1169)</f>
        <v>0</v>
      </c>
      <c r="C1155" s="311">
        <f>SUM(C1156:C1169)</f>
        <v>0</v>
      </c>
      <c r="D1155" s="311" t="str">
        <f t="shared" si="17"/>
        <v/>
      </c>
      <c r="E1155" s="344"/>
    </row>
    <row r="1156" ht="14.25" spans="1:5">
      <c r="A1156" s="357" t="s">
        <v>96</v>
      </c>
      <c r="B1156" s="311"/>
      <c r="C1156" s="311"/>
      <c r="D1156" s="311" t="str">
        <f t="shared" si="17"/>
        <v/>
      </c>
      <c r="E1156" s="344"/>
    </row>
    <row r="1157" ht="14.25" spans="1:5">
      <c r="A1157" s="357" t="s">
        <v>97</v>
      </c>
      <c r="B1157" s="311"/>
      <c r="C1157" s="311"/>
      <c r="D1157" s="311" t="str">
        <f t="shared" ref="D1157:D1220" si="18">IF(B1157=0,"",ROUND(C1157/B1157*100,1))</f>
        <v/>
      </c>
      <c r="E1157" s="344"/>
    </row>
    <row r="1158" ht="14.25" spans="1:5">
      <c r="A1158" s="357" t="s">
        <v>98</v>
      </c>
      <c r="B1158" s="311"/>
      <c r="C1158" s="311"/>
      <c r="D1158" s="311" t="str">
        <f t="shared" si="18"/>
        <v/>
      </c>
      <c r="E1158" s="344"/>
    </row>
    <row r="1159" ht="14.25" spans="1:5">
      <c r="A1159" s="357" t="s">
        <v>958</v>
      </c>
      <c r="B1159" s="311"/>
      <c r="C1159" s="311"/>
      <c r="D1159" s="311" t="str">
        <f t="shared" si="18"/>
        <v/>
      </c>
      <c r="E1159" s="344"/>
    </row>
    <row r="1160" ht="14.25" spans="1:5">
      <c r="A1160" s="357" t="s">
        <v>959</v>
      </c>
      <c r="B1160" s="311"/>
      <c r="C1160" s="311"/>
      <c r="D1160" s="311" t="str">
        <f t="shared" si="18"/>
        <v/>
      </c>
      <c r="E1160" s="344"/>
    </row>
    <row r="1161" ht="14.25" spans="1:5">
      <c r="A1161" s="357" t="s">
        <v>960</v>
      </c>
      <c r="B1161" s="311"/>
      <c r="C1161" s="311"/>
      <c r="D1161" s="311" t="str">
        <f t="shared" si="18"/>
        <v/>
      </c>
      <c r="E1161" s="344"/>
    </row>
    <row r="1162" ht="14.25" spans="1:5">
      <c r="A1162" s="357" t="s">
        <v>961</v>
      </c>
      <c r="B1162" s="311"/>
      <c r="C1162" s="311"/>
      <c r="D1162" s="311" t="str">
        <f t="shared" si="18"/>
        <v/>
      </c>
      <c r="E1162" s="344"/>
    </row>
    <row r="1163" ht="14.25" spans="1:5">
      <c r="A1163" s="357" t="s">
        <v>962</v>
      </c>
      <c r="B1163" s="311"/>
      <c r="C1163" s="311"/>
      <c r="D1163" s="311" t="str">
        <f t="shared" si="18"/>
        <v/>
      </c>
      <c r="E1163" s="344"/>
    </row>
    <row r="1164" ht="14.25" spans="1:5">
      <c r="A1164" s="357" t="s">
        <v>963</v>
      </c>
      <c r="B1164" s="311"/>
      <c r="C1164" s="311"/>
      <c r="D1164" s="311" t="str">
        <f t="shared" si="18"/>
        <v/>
      </c>
      <c r="E1164" s="344"/>
    </row>
    <row r="1165" ht="14.25" spans="1:5">
      <c r="A1165" s="357" t="s">
        <v>964</v>
      </c>
      <c r="B1165" s="311"/>
      <c r="C1165" s="311"/>
      <c r="D1165" s="311" t="str">
        <f t="shared" si="18"/>
        <v/>
      </c>
      <c r="E1165" s="344"/>
    </row>
    <row r="1166" ht="14.25" spans="1:5">
      <c r="A1166" s="357" t="s">
        <v>965</v>
      </c>
      <c r="B1166" s="311"/>
      <c r="C1166" s="311"/>
      <c r="D1166" s="311" t="str">
        <f t="shared" si="18"/>
        <v/>
      </c>
      <c r="E1166" s="344"/>
    </row>
    <row r="1167" ht="14.25" spans="1:5">
      <c r="A1167" s="357" t="s">
        <v>966</v>
      </c>
      <c r="B1167" s="311"/>
      <c r="C1167" s="311"/>
      <c r="D1167" s="311" t="str">
        <f t="shared" si="18"/>
        <v/>
      </c>
      <c r="E1167" s="344"/>
    </row>
    <row r="1168" ht="14.25" spans="1:5">
      <c r="A1168" s="357" t="s">
        <v>105</v>
      </c>
      <c r="B1168" s="311"/>
      <c r="C1168" s="311"/>
      <c r="D1168" s="311" t="str">
        <f t="shared" si="18"/>
        <v/>
      </c>
      <c r="E1168" s="344"/>
    </row>
    <row r="1169" ht="14.25" spans="1:5">
      <c r="A1169" s="357" t="s">
        <v>967</v>
      </c>
      <c r="B1169" s="311"/>
      <c r="C1169" s="311"/>
      <c r="D1169" s="311" t="str">
        <f t="shared" si="18"/>
        <v/>
      </c>
      <c r="E1169" s="344"/>
    </row>
    <row r="1170" ht="14.25" spans="1:5">
      <c r="A1170" s="357" t="s">
        <v>968</v>
      </c>
      <c r="B1170" s="311">
        <f>SUM(B1171:B1183)</f>
        <v>0</v>
      </c>
      <c r="C1170" s="311">
        <f>SUM(C1171:C1183)</f>
        <v>0</v>
      </c>
      <c r="D1170" s="311" t="str">
        <f t="shared" si="18"/>
        <v/>
      </c>
      <c r="E1170" s="344"/>
    </row>
    <row r="1171" ht="14.25" spans="1:5">
      <c r="A1171" s="357" t="s">
        <v>96</v>
      </c>
      <c r="B1171" s="311"/>
      <c r="C1171" s="311"/>
      <c r="D1171" s="311" t="str">
        <f t="shared" si="18"/>
        <v/>
      </c>
      <c r="E1171" s="344"/>
    </row>
    <row r="1172" ht="14.25" spans="1:5">
      <c r="A1172" s="357" t="s">
        <v>97</v>
      </c>
      <c r="B1172" s="311"/>
      <c r="C1172" s="311"/>
      <c r="D1172" s="311" t="str">
        <f t="shared" si="18"/>
        <v/>
      </c>
      <c r="E1172" s="344"/>
    </row>
    <row r="1173" ht="14.25" spans="1:5">
      <c r="A1173" s="357" t="s">
        <v>98</v>
      </c>
      <c r="B1173" s="311"/>
      <c r="C1173" s="311"/>
      <c r="D1173" s="311" t="str">
        <f t="shared" si="18"/>
        <v/>
      </c>
      <c r="E1173" s="344"/>
    </row>
    <row r="1174" ht="14.25" spans="1:5">
      <c r="A1174" s="357" t="s">
        <v>969</v>
      </c>
      <c r="B1174" s="311"/>
      <c r="C1174" s="311"/>
      <c r="D1174" s="311" t="str">
        <f t="shared" si="18"/>
        <v/>
      </c>
      <c r="E1174" s="344"/>
    </row>
    <row r="1175" ht="14.25" spans="1:5">
      <c r="A1175" s="357" t="s">
        <v>970</v>
      </c>
      <c r="B1175" s="311"/>
      <c r="C1175" s="311"/>
      <c r="D1175" s="311" t="str">
        <f t="shared" si="18"/>
        <v/>
      </c>
      <c r="E1175" s="344"/>
    </row>
    <row r="1176" ht="14.25" spans="1:5">
      <c r="A1176" s="357" t="s">
        <v>971</v>
      </c>
      <c r="B1176" s="311"/>
      <c r="C1176" s="311"/>
      <c r="D1176" s="311" t="str">
        <f t="shared" si="18"/>
        <v/>
      </c>
      <c r="E1176" s="344"/>
    </row>
    <row r="1177" ht="14.25" spans="1:5">
      <c r="A1177" s="357" t="s">
        <v>972</v>
      </c>
      <c r="B1177" s="311"/>
      <c r="C1177" s="311"/>
      <c r="D1177" s="311" t="str">
        <f t="shared" si="18"/>
        <v/>
      </c>
      <c r="E1177" s="344"/>
    </row>
    <row r="1178" ht="14.25" spans="1:5">
      <c r="A1178" s="357" t="s">
        <v>973</v>
      </c>
      <c r="B1178" s="311"/>
      <c r="C1178" s="311"/>
      <c r="D1178" s="311" t="str">
        <f t="shared" si="18"/>
        <v/>
      </c>
      <c r="E1178" s="344"/>
    </row>
    <row r="1179" ht="14.25" spans="1:5">
      <c r="A1179" s="357" t="s">
        <v>974</v>
      </c>
      <c r="B1179" s="311"/>
      <c r="C1179" s="311"/>
      <c r="D1179" s="311" t="str">
        <f t="shared" si="18"/>
        <v/>
      </c>
      <c r="E1179" s="344"/>
    </row>
    <row r="1180" ht="14.25" spans="1:5">
      <c r="A1180" s="357" t="s">
        <v>975</v>
      </c>
      <c r="B1180" s="311"/>
      <c r="C1180" s="311"/>
      <c r="D1180" s="311" t="str">
        <f t="shared" si="18"/>
        <v/>
      </c>
      <c r="E1180" s="344"/>
    </row>
    <row r="1181" ht="14.25" spans="1:5">
      <c r="A1181" s="357" t="s">
        <v>976</v>
      </c>
      <c r="B1181" s="311"/>
      <c r="C1181" s="311"/>
      <c r="D1181" s="311" t="str">
        <f t="shared" si="18"/>
        <v/>
      </c>
      <c r="E1181" s="344"/>
    </row>
    <row r="1182" ht="14.25" spans="1:5">
      <c r="A1182" s="357" t="s">
        <v>105</v>
      </c>
      <c r="B1182" s="311"/>
      <c r="C1182" s="311"/>
      <c r="D1182" s="311" t="str">
        <f t="shared" si="18"/>
        <v/>
      </c>
      <c r="E1182" s="344"/>
    </row>
    <row r="1183" ht="14.25" spans="1:5">
      <c r="A1183" s="357" t="s">
        <v>977</v>
      </c>
      <c r="B1183" s="311"/>
      <c r="C1183" s="311"/>
      <c r="D1183" s="311" t="str">
        <f t="shared" si="18"/>
        <v/>
      </c>
      <c r="E1183" s="344"/>
    </row>
    <row r="1184" ht="14.25" spans="1:5">
      <c r="A1184" s="357" t="s">
        <v>978</v>
      </c>
      <c r="B1184" s="311">
        <f>SUM(B1185:B1188)</f>
        <v>0</v>
      </c>
      <c r="C1184" s="311">
        <f>SUM(C1185:C1188)</f>
        <v>0</v>
      </c>
      <c r="D1184" s="311" t="str">
        <f t="shared" si="18"/>
        <v/>
      </c>
      <c r="E1184" s="344"/>
    </row>
    <row r="1185" ht="14.25" spans="1:5">
      <c r="A1185" s="357" t="s">
        <v>979</v>
      </c>
      <c r="B1185" s="311"/>
      <c r="C1185" s="311"/>
      <c r="D1185" s="311" t="str">
        <f t="shared" si="18"/>
        <v/>
      </c>
      <c r="E1185" s="344"/>
    </row>
    <row r="1186" ht="14.25" spans="1:5">
      <c r="A1186" s="357" t="s">
        <v>980</v>
      </c>
      <c r="B1186" s="311"/>
      <c r="C1186" s="311"/>
      <c r="D1186" s="311" t="str">
        <f t="shared" si="18"/>
        <v/>
      </c>
      <c r="E1186" s="344"/>
    </row>
    <row r="1187" ht="14.25" spans="1:5">
      <c r="A1187" s="357" t="s">
        <v>981</v>
      </c>
      <c r="B1187" s="311"/>
      <c r="C1187" s="311"/>
      <c r="D1187" s="311" t="str">
        <f t="shared" si="18"/>
        <v/>
      </c>
      <c r="E1187" s="344"/>
    </row>
    <row r="1188" ht="14.25" spans="1:5">
      <c r="A1188" s="357" t="s">
        <v>982</v>
      </c>
      <c r="B1188" s="311"/>
      <c r="C1188" s="311"/>
      <c r="D1188" s="311" t="str">
        <f t="shared" si="18"/>
        <v/>
      </c>
      <c r="E1188" s="344"/>
    </row>
    <row r="1189" ht="14.25" spans="1:5">
      <c r="A1189" s="357" t="s">
        <v>983</v>
      </c>
      <c r="B1189" s="311">
        <f>SUM(B1190:B1194)</f>
        <v>0</v>
      </c>
      <c r="C1189" s="311">
        <f>SUM(C1190:C1194)</f>
        <v>0</v>
      </c>
      <c r="D1189" s="311" t="str">
        <f t="shared" si="18"/>
        <v/>
      </c>
      <c r="E1189" s="344"/>
    </row>
    <row r="1190" ht="14.25" spans="1:5">
      <c r="A1190" s="357" t="s">
        <v>984</v>
      </c>
      <c r="B1190" s="311"/>
      <c r="C1190" s="311"/>
      <c r="D1190" s="311" t="str">
        <f t="shared" si="18"/>
        <v/>
      </c>
      <c r="E1190" s="344"/>
    </row>
    <row r="1191" ht="14.25" spans="1:5">
      <c r="A1191" s="357" t="s">
        <v>985</v>
      </c>
      <c r="B1191" s="311"/>
      <c r="C1191" s="311"/>
      <c r="D1191" s="311" t="str">
        <f t="shared" si="18"/>
        <v/>
      </c>
      <c r="E1191" s="344"/>
    </row>
    <row r="1192" ht="14.25" spans="1:5">
      <c r="A1192" s="357" t="s">
        <v>986</v>
      </c>
      <c r="B1192" s="311"/>
      <c r="C1192" s="311"/>
      <c r="D1192" s="311" t="str">
        <f t="shared" si="18"/>
        <v/>
      </c>
      <c r="E1192" s="344"/>
    </row>
    <row r="1193" ht="14.25" spans="1:5">
      <c r="A1193" s="357" t="s">
        <v>987</v>
      </c>
      <c r="B1193" s="311"/>
      <c r="C1193" s="311"/>
      <c r="D1193" s="311" t="str">
        <f t="shared" si="18"/>
        <v/>
      </c>
      <c r="E1193" s="344"/>
    </row>
    <row r="1194" ht="14.25" spans="1:5">
      <c r="A1194" s="357" t="s">
        <v>988</v>
      </c>
      <c r="B1194" s="311"/>
      <c r="C1194" s="311"/>
      <c r="D1194" s="311" t="str">
        <f t="shared" si="18"/>
        <v/>
      </c>
      <c r="E1194" s="344"/>
    </row>
    <row r="1195" ht="14.25" spans="1:5">
      <c r="A1195" s="357" t="s">
        <v>989</v>
      </c>
      <c r="B1195" s="311">
        <f>SUM(B1196:B1206)</f>
        <v>0</v>
      </c>
      <c r="C1195" s="311">
        <f>SUM(C1196:C1206)</f>
        <v>0</v>
      </c>
      <c r="D1195" s="311" t="str">
        <f t="shared" si="18"/>
        <v/>
      </c>
      <c r="E1195" s="344"/>
    </row>
    <row r="1196" ht="14.25" spans="1:5">
      <c r="A1196" s="357" t="s">
        <v>990</v>
      </c>
      <c r="B1196" s="311"/>
      <c r="C1196" s="311"/>
      <c r="D1196" s="311" t="str">
        <f t="shared" si="18"/>
        <v/>
      </c>
      <c r="E1196" s="344"/>
    </row>
    <row r="1197" ht="14.25" spans="1:5">
      <c r="A1197" s="357" t="s">
        <v>991</v>
      </c>
      <c r="B1197" s="311"/>
      <c r="C1197" s="311"/>
      <c r="D1197" s="311" t="str">
        <f t="shared" si="18"/>
        <v/>
      </c>
      <c r="E1197" s="344"/>
    </row>
    <row r="1198" ht="14.25" spans="1:5">
      <c r="A1198" s="357" t="s">
        <v>992</v>
      </c>
      <c r="B1198" s="311"/>
      <c r="C1198" s="311"/>
      <c r="D1198" s="311" t="str">
        <f t="shared" si="18"/>
        <v/>
      </c>
      <c r="E1198" s="344"/>
    </row>
    <row r="1199" ht="14.25" spans="1:5">
      <c r="A1199" s="357" t="s">
        <v>993</v>
      </c>
      <c r="B1199" s="311"/>
      <c r="C1199" s="311"/>
      <c r="D1199" s="311" t="str">
        <f t="shared" si="18"/>
        <v/>
      </c>
      <c r="E1199" s="344"/>
    </row>
    <row r="1200" ht="14.25" spans="1:5">
      <c r="A1200" s="357" t="s">
        <v>994</v>
      </c>
      <c r="B1200" s="311"/>
      <c r="C1200" s="311"/>
      <c r="D1200" s="311" t="str">
        <f t="shared" si="18"/>
        <v/>
      </c>
      <c r="E1200" s="344"/>
    </row>
    <row r="1201" ht="14.25" spans="1:5">
      <c r="A1201" s="357" t="s">
        <v>995</v>
      </c>
      <c r="B1201" s="311"/>
      <c r="C1201" s="311"/>
      <c r="D1201" s="311" t="str">
        <f t="shared" si="18"/>
        <v/>
      </c>
      <c r="E1201" s="344"/>
    </row>
    <row r="1202" ht="14.25" spans="1:5">
      <c r="A1202" s="357" t="s">
        <v>996</v>
      </c>
      <c r="B1202" s="311"/>
      <c r="C1202" s="311"/>
      <c r="D1202" s="311" t="str">
        <f t="shared" si="18"/>
        <v/>
      </c>
      <c r="E1202" s="344"/>
    </row>
    <row r="1203" ht="14.25" spans="1:5">
      <c r="A1203" s="357" t="s">
        <v>997</v>
      </c>
      <c r="B1203" s="311"/>
      <c r="C1203" s="311"/>
      <c r="D1203" s="311" t="str">
        <f t="shared" si="18"/>
        <v/>
      </c>
      <c r="E1203" s="344"/>
    </row>
    <row r="1204" ht="14.25" spans="1:5">
      <c r="A1204" s="357" t="s">
        <v>998</v>
      </c>
      <c r="B1204" s="311"/>
      <c r="C1204" s="311"/>
      <c r="D1204" s="311" t="str">
        <f t="shared" si="18"/>
        <v/>
      </c>
      <c r="E1204" s="344"/>
    </row>
    <row r="1205" ht="14.25" spans="1:5">
      <c r="A1205" s="357" t="s">
        <v>999</v>
      </c>
      <c r="B1205" s="311"/>
      <c r="C1205" s="311"/>
      <c r="D1205" s="311" t="str">
        <f t="shared" si="18"/>
        <v/>
      </c>
      <c r="E1205" s="344"/>
    </row>
    <row r="1206" ht="14.25" spans="1:5">
      <c r="A1206" s="357" t="s">
        <v>1000</v>
      </c>
      <c r="B1206" s="311"/>
      <c r="C1206" s="311"/>
      <c r="D1206" s="311" t="str">
        <f t="shared" si="18"/>
        <v/>
      </c>
      <c r="E1206" s="344"/>
    </row>
    <row r="1207" ht="14.25" spans="1:5">
      <c r="A1207" s="357" t="s">
        <v>88</v>
      </c>
      <c r="B1207" s="311">
        <f>SUM(B1208,B1220,B1226,B1232,B1240,B1253,B1257,B1263)</f>
        <v>262</v>
      </c>
      <c r="C1207" s="311">
        <f>SUM(C1208,C1220,C1226,C1232,C1240,C1253,C1257,C1263)</f>
        <v>510</v>
      </c>
      <c r="D1207" s="311">
        <f t="shared" si="18"/>
        <v>194.7</v>
      </c>
      <c r="E1207" s="344"/>
    </row>
    <row r="1208" ht="14.25" spans="1:5">
      <c r="A1208" s="357" t="s">
        <v>1001</v>
      </c>
      <c r="B1208" s="311">
        <f>SUM(B1209:B1219)</f>
        <v>122</v>
      </c>
      <c r="C1208" s="311">
        <f>SUM(C1209:C1219)</f>
        <v>224</v>
      </c>
      <c r="D1208" s="311">
        <f t="shared" si="18"/>
        <v>183.6</v>
      </c>
      <c r="E1208" s="344"/>
    </row>
    <row r="1209" ht="14.25" spans="1:5">
      <c r="A1209" s="357" t="s">
        <v>96</v>
      </c>
      <c r="B1209" s="311">
        <v>102</v>
      </c>
      <c r="C1209" s="311">
        <v>139</v>
      </c>
      <c r="D1209" s="311">
        <f t="shared" si="18"/>
        <v>136.3</v>
      </c>
      <c r="E1209" s="344"/>
    </row>
    <row r="1210" ht="14.25" spans="1:5">
      <c r="A1210" s="357" t="s">
        <v>97</v>
      </c>
      <c r="B1210" s="311"/>
      <c r="C1210" s="311"/>
      <c r="D1210" s="311" t="str">
        <f t="shared" si="18"/>
        <v/>
      </c>
      <c r="E1210" s="344"/>
    </row>
    <row r="1211" ht="14.25" spans="1:5">
      <c r="A1211" s="357" t="s">
        <v>98</v>
      </c>
      <c r="B1211" s="311"/>
      <c r="C1211" s="311"/>
      <c r="D1211" s="311" t="str">
        <f t="shared" si="18"/>
        <v/>
      </c>
      <c r="E1211" s="344"/>
    </row>
    <row r="1212" ht="14.25" spans="1:5">
      <c r="A1212" s="357" t="s">
        <v>1002</v>
      </c>
      <c r="B1212" s="311"/>
      <c r="C1212" s="311"/>
      <c r="D1212" s="311" t="str">
        <f t="shared" si="18"/>
        <v/>
      </c>
      <c r="E1212" s="344"/>
    </row>
    <row r="1213" ht="14.25" spans="1:5">
      <c r="A1213" s="357" t="s">
        <v>1003</v>
      </c>
      <c r="B1213" s="311"/>
      <c r="C1213" s="311"/>
      <c r="D1213" s="311" t="str">
        <f t="shared" si="18"/>
        <v/>
      </c>
      <c r="E1213" s="344"/>
    </row>
    <row r="1214" ht="14.25" spans="1:5">
      <c r="A1214" s="357" t="s">
        <v>1004</v>
      </c>
      <c r="B1214" s="311"/>
      <c r="C1214" s="311"/>
      <c r="D1214" s="311" t="str">
        <f t="shared" si="18"/>
        <v/>
      </c>
      <c r="E1214" s="344"/>
    </row>
    <row r="1215" ht="14.25" spans="1:5">
      <c r="A1215" s="357" t="s">
        <v>1005</v>
      </c>
      <c r="B1215" s="311"/>
      <c r="C1215" s="311"/>
      <c r="D1215" s="311" t="str">
        <f t="shared" si="18"/>
        <v/>
      </c>
      <c r="E1215" s="344"/>
    </row>
    <row r="1216" ht="14.25" spans="1:5">
      <c r="A1216" s="357" t="s">
        <v>1006</v>
      </c>
      <c r="B1216" s="311"/>
      <c r="C1216" s="311">
        <v>10</v>
      </c>
      <c r="D1216" s="311" t="str">
        <f t="shared" si="18"/>
        <v/>
      </c>
      <c r="E1216" s="344"/>
    </row>
    <row r="1217" ht="14.25" spans="1:5">
      <c r="A1217" s="357" t="s">
        <v>1007</v>
      </c>
      <c r="B1217" s="311"/>
      <c r="C1217" s="311"/>
      <c r="D1217" s="311" t="str">
        <f t="shared" si="18"/>
        <v/>
      </c>
      <c r="E1217" s="344"/>
    </row>
    <row r="1218" ht="14.25" spans="1:5">
      <c r="A1218" s="357" t="s">
        <v>105</v>
      </c>
      <c r="B1218" s="311"/>
      <c r="C1218" s="311"/>
      <c r="D1218" s="311" t="str">
        <f t="shared" si="18"/>
        <v/>
      </c>
      <c r="E1218" s="344"/>
    </row>
    <row r="1219" ht="14.25" spans="1:5">
      <c r="A1219" s="357" t="s">
        <v>1008</v>
      </c>
      <c r="B1219" s="311">
        <v>20</v>
      </c>
      <c r="C1219" s="311">
        <v>75</v>
      </c>
      <c r="D1219" s="311">
        <f t="shared" si="18"/>
        <v>375</v>
      </c>
      <c r="E1219" s="344"/>
    </row>
    <row r="1220" ht="14.25" spans="1:5">
      <c r="A1220" s="357" t="s">
        <v>1009</v>
      </c>
      <c r="B1220" s="311">
        <f>SUM(B1221:B1225)</f>
        <v>140</v>
      </c>
      <c r="C1220" s="311">
        <f>SUM(C1221:C1225)</f>
        <v>276</v>
      </c>
      <c r="D1220" s="311">
        <f t="shared" si="18"/>
        <v>197.1</v>
      </c>
      <c r="E1220" s="344"/>
    </row>
    <row r="1221" ht="14.25" spans="1:5">
      <c r="A1221" s="357" t="s">
        <v>96</v>
      </c>
      <c r="B1221" s="311"/>
      <c r="C1221" s="311">
        <v>120</v>
      </c>
      <c r="D1221" s="311" t="str">
        <f t="shared" ref="D1221:D1278" si="19">IF(B1221=0,"",ROUND(C1221/B1221*100,1))</f>
        <v/>
      </c>
      <c r="E1221" s="344"/>
    </row>
    <row r="1222" ht="14.25" spans="1:5">
      <c r="A1222" s="357" t="s">
        <v>421</v>
      </c>
      <c r="B1222" s="311"/>
      <c r="C1222" s="311"/>
      <c r="D1222" s="311" t="str">
        <f t="shared" si="19"/>
        <v/>
      </c>
      <c r="E1222" s="344"/>
    </row>
    <row r="1223" ht="14.25" spans="1:5">
      <c r="A1223" s="357" t="s">
        <v>98</v>
      </c>
      <c r="B1223" s="311"/>
      <c r="C1223" s="311"/>
      <c r="D1223" s="311" t="str">
        <f t="shared" si="19"/>
        <v/>
      </c>
      <c r="E1223" s="344"/>
    </row>
    <row r="1224" ht="14.25" spans="1:5">
      <c r="A1224" s="357" t="s">
        <v>1010</v>
      </c>
      <c r="B1224" s="311"/>
      <c r="C1224" s="311"/>
      <c r="D1224" s="311" t="str">
        <f t="shared" si="19"/>
        <v/>
      </c>
      <c r="E1224" s="344"/>
    </row>
    <row r="1225" ht="14.25" spans="1:5">
      <c r="A1225" s="357" t="s">
        <v>1011</v>
      </c>
      <c r="B1225" s="311">
        <v>140</v>
      </c>
      <c r="C1225" s="311">
        <v>156</v>
      </c>
      <c r="D1225" s="311">
        <f t="shared" si="19"/>
        <v>111.4</v>
      </c>
      <c r="E1225" s="344"/>
    </row>
    <row r="1226" ht="14.25" spans="1:5">
      <c r="A1226" s="357" t="s">
        <v>1012</v>
      </c>
      <c r="B1226" s="311">
        <f>SUM(B1227:B1231)</f>
        <v>0</v>
      </c>
      <c r="C1226" s="311">
        <f>SUM(C1227:C1231)</f>
        <v>0</v>
      </c>
      <c r="D1226" s="311" t="str">
        <f t="shared" si="19"/>
        <v/>
      </c>
      <c r="E1226" s="344"/>
    </row>
    <row r="1227" ht="14.25" spans="1:5">
      <c r="A1227" s="357" t="s">
        <v>96</v>
      </c>
      <c r="B1227" s="311"/>
      <c r="C1227" s="311"/>
      <c r="D1227" s="311" t="str">
        <f t="shared" si="19"/>
        <v/>
      </c>
      <c r="E1227" s="344"/>
    </row>
    <row r="1228" ht="14.25" spans="1:5">
      <c r="A1228" s="357" t="s">
        <v>97</v>
      </c>
      <c r="B1228" s="311"/>
      <c r="C1228" s="311"/>
      <c r="D1228" s="311" t="str">
        <f t="shared" si="19"/>
        <v/>
      </c>
      <c r="E1228" s="344"/>
    </row>
    <row r="1229" ht="14.25" spans="1:5">
      <c r="A1229" s="357" t="s">
        <v>98</v>
      </c>
      <c r="B1229" s="311"/>
      <c r="C1229" s="311"/>
      <c r="D1229" s="311" t="str">
        <f t="shared" si="19"/>
        <v/>
      </c>
      <c r="E1229" s="344"/>
    </row>
    <row r="1230" ht="14.25" spans="1:5">
      <c r="A1230" s="357" t="s">
        <v>1013</v>
      </c>
      <c r="B1230" s="311"/>
      <c r="C1230" s="311"/>
      <c r="D1230" s="311" t="str">
        <f t="shared" si="19"/>
        <v/>
      </c>
      <c r="E1230" s="344"/>
    </row>
    <row r="1231" ht="14.25" spans="1:5">
      <c r="A1231" s="357" t="s">
        <v>1014</v>
      </c>
      <c r="B1231" s="311"/>
      <c r="C1231" s="311"/>
      <c r="D1231" s="311" t="str">
        <f t="shared" si="19"/>
        <v/>
      </c>
      <c r="E1231" s="344"/>
    </row>
    <row r="1232" ht="14.25" spans="1:5">
      <c r="A1232" s="357" t="s">
        <v>1015</v>
      </c>
      <c r="B1232" s="311">
        <f>SUM(B1233:B1239)</f>
        <v>0</v>
      </c>
      <c r="C1232" s="311">
        <f>SUM(C1233:C1239)</f>
        <v>0</v>
      </c>
      <c r="D1232" s="311" t="str">
        <f t="shared" si="19"/>
        <v/>
      </c>
      <c r="E1232" s="344"/>
    </row>
    <row r="1233" ht="14.25" spans="1:5">
      <c r="A1233" s="357" t="s">
        <v>96</v>
      </c>
      <c r="B1233" s="311"/>
      <c r="C1233" s="311"/>
      <c r="D1233" s="311" t="str">
        <f t="shared" si="19"/>
        <v/>
      </c>
      <c r="E1233" s="344"/>
    </row>
    <row r="1234" ht="14.25" spans="1:5">
      <c r="A1234" s="357" t="s">
        <v>97</v>
      </c>
      <c r="B1234" s="311"/>
      <c r="C1234" s="311"/>
      <c r="D1234" s="311" t="str">
        <f t="shared" si="19"/>
        <v/>
      </c>
      <c r="E1234" s="344"/>
    </row>
    <row r="1235" ht="14.25" spans="1:5">
      <c r="A1235" s="357" t="s">
        <v>98</v>
      </c>
      <c r="B1235" s="311"/>
      <c r="C1235" s="311"/>
      <c r="D1235" s="311" t="str">
        <f t="shared" si="19"/>
        <v/>
      </c>
      <c r="E1235" s="344"/>
    </row>
    <row r="1236" ht="14.25" spans="1:5">
      <c r="A1236" s="357" t="s">
        <v>1016</v>
      </c>
      <c r="B1236" s="311"/>
      <c r="C1236" s="311"/>
      <c r="D1236" s="311" t="str">
        <f t="shared" si="19"/>
        <v/>
      </c>
      <c r="E1236" s="344"/>
    </row>
    <row r="1237" ht="14.25" spans="1:5">
      <c r="A1237" s="357" t="s">
        <v>1017</v>
      </c>
      <c r="B1237" s="311"/>
      <c r="C1237" s="311"/>
      <c r="D1237" s="311" t="str">
        <f t="shared" si="19"/>
        <v/>
      </c>
      <c r="E1237" s="344"/>
    </row>
    <row r="1238" ht="14.25" spans="1:5">
      <c r="A1238" s="357" t="s">
        <v>105</v>
      </c>
      <c r="B1238" s="311"/>
      <c r="C1238" s="311"/>
      <c r="D1238" s="311" t="str">
        <f t="shared" si="19"/>
        <v/>
      </c>
      <c r="E1238" s="344"/>
    </row>
    <row r="1239" ht="14.25" spans="1:5">
      <c r="A1239" s="357" t="s">
        <v>1018</v>
      </c>
      <c r="B1239" s="311"/>
      <c r="C1239" s="311"/>
      <c r="D1239" s="311" t="str">
        <f t="shared" si="19"/>
        <v/>
      </c>
      <c r="E1239" s="344"/>
    </row>
    <row r="1240" ht="14.25" spans="1:5">
      <c r="A1240" s="357" t="s">
        <v>1019</v>
      </c>
      <c r="B1240" s="311">
        <f>SUM(B1241:B1252)</f>
        <v>0</v>
      </c>
      <c r="C1240" s="311">
        <f>SUM(C1241:C1252)</f>
        <v>0</v>
      </c>
      <c r="D1240" s="311" t="str">
        <f t="shared" si="19"/>
        <v/>
      </c>
      <c r="E1240" s="344"/>
    </row>
    <row r="1241" ht="14.25" spans="1:5">
      <c r="A1241" s="357" t="s">
        <v>96</v>
      </c>
      <c r="B1241" s="311"/>
      <c r="C1241" s="311"/>
      <c r="D1241" s="311" t="str">
        <f t="shared" si="19"/>
        <v/>
      </c>
      <c r="E1241" s="344"/>
    </row>
    <row r="1242" ht="14.25" spans="1:5">
      <c r="A1242" s="357" t="s">
        <v>97</v>
      </c>
      <c r="B1242" s="311"/>
      <c r="C1242" s="311"/>
      <c r="D1242" s="311" t="str">
        <f t="shared" si="19"/>
        <v/>
      </c>
      <c r="E1242" s="344"/>
    </row>
    <row r="1243" ht="14.25" spans="1:5">
      <c r="A1243" s="357" t="s">
        <v>98</v>
      </c>
      <c r="B1243" s="311"/>
      <c r="C1243" s="311"/>
      <c r="D1243" s="311" t="str">
        <f t="shared" si="19"/>
        <v/>
      </c>
      <c r="E1243" s="344"/>
    </row>
    <row r="1244" ht="14.25" spans="1:5">
      <c r="A1244" s="357" t="s">
        <v>1020</v>
      </c>
      <c r="B1244" s="311"/>
      <c r="C1244" s="311"/>
      <c r="D1244" s="311" t="str">
        <f t="shared" si="19"/>
        <v/>
      </c>
      <c r="E1244" s="344"/>
    </row>
    <row r="1245" ht="14.25" spans="1:5">
      <c r="A1245" s="357" t="s">
        <v>1021</v>
      </c>
      <c r="B1245" s="311"/>
      <c r="C1245" s="311"/>
      <c r="D1245" s="311" t="str">
        <f t="shared" si="19"/>
        <v/>
      </c>
      <c r="E1245" s="344"/>
    </row>
    <row r="1246" ht="14.25" spans="1:5">
      <c r="A1246" s="357" t="s">
        <v>1022</v>
      </c>
      <c r="B1246" s="311"/>
      <c r="C1246" s="311"/>
      <c r="D1246" s="311" t="str">
        <f t="shared" si="19"/>
        <v/>
      </c>
      <c r="E1246" s="344"/>
    </row>
    <row r="1247" ht="14.25" spans="1:5">
      <c r="A1247" s="357" t="s">
        <v>1023</v>
      </c>
      <c r="B1247" s="311"/>
      <c r="C1247" s="311"/>
      <c r="D1247" s="311" t="str">
        <f t="shared" si="19"/>
        <v/>
      </c>
      <c r="E1247" s="344"/>
    </row>
    <row r="1248" ht="14.25" spans="1:5">
      <c r="A1248" s="357" t="s">
        <v>1024</v>
      </c>
      <c r="B1248" s="311"/>
      <c r="C1248" s="311"/>
      <c r="D1248" s="311" t="str">
        <f t="shared" si="19"/>
        <v/>
      </c>
      <c r="E1248" s="344"/>
    </row>
    <row r="1249" ht="14.25" spans="1:5">
      <c r="A1249" s="357" t="s">
        <v>1025</v>
      </c>
      <c r="B1249" s="311"/>
      <c r="C1249" s="311"/>
      <c r="D1249" s="311" t="str">
        <f t="shared" si="19"/>
        <v/>
      </c>
      <c r="E1249" s="344"/>
    </row>
    <row r="1250" ht="14.25" spans="1:5">
      <c r="A1250" s="357" t="s">
        <v>1026</v>
      </c>
      <c r="B1250" s="311"/>
      <c r="C1250" s="311"/>
      <c r="D1250" s="311" t="str">
        <f t="shared" si="19"/>
        <v/>
      </c>
      <c r="E1250" s="344"/>
    </row>
    <row r="1251" ht="14.25" spans="1:5">
      <c r="A1251" s="357" t="s">
        <v>1027</v>
      </c>
      <c r="B1251" s="311"/>
      <c r="C1251" s="311"/>
      <c r="D1251" s="311" t="str">
        <f t="shared" si="19"/>
        <v/>
      </c>
      <c r="E1251" s="344"/>
    </row>
    <row r="1252" ht="14.25" spans="1:5">
      <c r="A1252" s="357" t="s">
        <v>1028</v>
      </c>
      <c r="B1252" s="311"/>
      <c r="C1252" s="311"/>
      <c r="D1252" s="311" t="str">
        <f t="shared" si="19"/>
        <v/>
      </c>
      <c r="E1252" s="344"/>
    </row>
    <row r="1253" ht="14.25" spans="1:5">
      <c r="A1253" s="357" t="s">
        <v>1029</v>
      </c>
      <c r="B1253" s="311">
        <f>SUM(B1254:B1256)</f>
        <v>0</v>
      </c>
      <c r="C1253" s="311">
        <f>SUM(C1254:C1256)</f>
        <v>0</v>
      </c>
      <c r="D1253" s="311" t="str">
        <f t="shared" si="19"/>
        <v/>
      </c>
      <c r="E1253" s="344"/>
    </row>
    <row r="1254" ht="14.25" spans="1:5">
      <c r="A1254" s="357" t="s">
        <v>1030</v>
      </c>
      <c r="B1254" s="311"/>
      <c r="C1254" s="311"/>
      <c r="D1254" s="311" t="str">
        <f t="shared" si="19"/>
        <v/>
      </c>
      <c r="E1254" s="344"/>
    </row>
    <row r="1255" ht="14.25" spans="1:5">
      <c r="A1255" s="357" t="s">
        <v>1031</v>
      </c>
      <c r="B1255" s="311"/>
      <c r="C1255" s="311"/>
      <c r="D1255" s="311" t="str">
        <f t="shared" si="19"/>
        <v/>
      </c>
      <c r="E1255" s="344"/>
    </row>
    <row r="1256" ht="14.25" spans="1:5">
      <c r="A1256" s="357" t="s">
        <v>1032</v>
      </c>
      <c r="B1256" s="311"/>
      <c r="C1256" s="311"/>
      <c r="D1256" s="311" t="str">
        <f t="shared" si="19"/>
        <v/>
      </c>
      <c r="E1256" s="344"/>
    </row>
    <row r="1257" ht="14.25" spans="1:5">
      <c r="A1257" s="357" t="s">
        <v>1033</v>
      </c>
      <c r="B1257" s="311">
        <f>SUM(B1258:B1262)</f>
        <v>0</v>
      </c>
      <c r="C1257" s="311">
        <f>SUM(C1258:C1262)</f>
        <v>10</v>
      </c>
      <c r="D1257" s="311" t="str">
        <f t="shared" si="19"/>
        <v/>
      </c>
      <c r="E1257" s="344"/>
    </row>
    <row r="1258" ht="14.25" spans="1:5">
      <c r="A1258" s="357" t="s">
        <v>1034</v>
      </c>
      <c r="B1258" s="311"/>
      <c r="C1258" s="311"/>
      <c r="D1258" s="311" t="str">
        <f t="shared" si="19"/>
        <v/>
      </c>
      <c r="E1258" s="344"/>
    </row>
    <row r="1259" ht="14.25" spans="1:5">
      <c r="A1259" s="357" t="s">
        <v>1035</v>
      </c>
      <c r="B1259" s="311"/>
      <c r="C1259" s="311">
        <v>10</v>
      </c>
      <c r="D1259" s="311" t="str">
        <f t="shared" si="19"/>
        <v/>
      </c>
      <c r="E1259" s="344"/>
    </row>
    <row r="1260" ht="14.25" spans="1:5">
      <c r="A1260" s="357" t="s">
        <v>1036</v>
      </c>
      <c r="B1260" s="311"/>
      <c r="C1260" s="311"/>
      <c r="D1260" s="311" t="str">
        <f t="shared" si="19"/>
        <v/>
      </c>
      <c r="E1260" s="344"/>
    </row>
    <row r="1261" ht="14.25" spans="1:5">
      <c r="A1261" s="357" t="s">
        <v>1037</v>
      </c>
      <c r="B1261" s="311"/>
      <c r="C1261" s="311"/>
      <c r="D1261" s="311" t="str">
        <f t="shared" si="19"/>
        <v/>
      </c>
      <c r="E1261" s="344"/>
    </row>
    <row r="1262" ht="14.25" spans="1:5">
      <c r="A1262" s="357" t="s">
        <v>1038</v>
      </c>
      <c r="B1262" s="311"/>
      <c r="C1262" s="311"/>
      <c r="D1262" s="311" t="str">
        <f t="shared" si="19"/>
        <v/>
      </c>
      <c r="E1262" s="344"/>
    </row>
    <row r="1263" ht="14.25" spans="1:5">
      <c r="A1263" s="357" t="s">
        <v>1039</v>
      </c>
      <c r="B1263" s="311"/>
      <c r="C1263" s="311"/>
      <c r="D1263" s="311" t="str">
        <f t="shared" si="19"/>
        <v/>
      </c>
      <c r="E1263" s="344"/>
    </row>
    <row r="1264" ht="14.25" spans="1:5">
      <c r="A1264" s="357" t="s">
        <v>89</v>
      </c>
      <c r="B1264" s="311"/>
      <c r="C1264" s="311">
        <v>1000</v>
      </c>
      <c r="D1264" s="311" t="str">
        <f t="shared" si="19"/>
        <v/>
      </c>
      <c r="E1264" s="344"/>
    </row>
    <row r="1265" ht="14.25" spans="1:5">
      <c r="A1265" s="357" t="s">
        <v>90</v>
      </c>
      <c r="B1265" s="311">
        <f>B1266</f>
        <v>990</v>
      </c>
      <c r="C1265" s="311">
        <f>C1266</f>
        <v>1048</v>
      </c>
      <c r="D1265" s="311">
        <f t="shared" si="19"/>
        <v>105.9</v>
      </c>
      <c r="E1265" s="344"/>
    </row>
    <row r="1266" ht="14.25" spans="1:5">
      <c r="A1266" s="357" t="s">
        <v>1040</v>
      </c>
      <c r="B1266" s="311">
        <f>SUM(B1267:B1270)</f>
        <v>990</v>
      </c>
      <c r="C1266" s="311">
        <f>SUM(C1267:C1270)</f>
        <v>1048</v>
      </c>
      <c r="D1266" s="311">
        <f t="shared" si="19"/>
        <v>105.9</v>
      </c>
      <c r="E1266" s="344"/>
    </row>
    <row r="1267" ht="14.25" spans="1:5">
      <c r="A1267" s="357" t="s">
        <v>1041</v>
      </c>
      <c r="B1267" s="311">
        <v>990</v>
      </c>
      <c r="C1267" s="311">
        <v>1048</v>
      </c>
      <c r="D1267" s="311">
        <f t="shared" si="19"/>
        <v>105.9</v>
      </c>
      <c r="E1267" s="344"/>
    </row>
    <row r="1268" ht="14.25" spans="1:5">
      <c r="A1268" s="357" t="s">
        <v>1042</v>
      </c>
      <c r="B1268" s="311"/>
      <c r="C1268" s="311"/>
      <c r="D1268" s="311" t="str">
        <f t="shared" si="19"/>
        <v/>
      </c>
      <c r="E1268" s="344"/>
    </row>
    <row r="1269" ht="14.25" spans="1:5">
      <c r="A1269" s="357" t="s">
        <v>1043</v>
      </c>
      <c r="B1269" s="311"/>
      <c r="C1269" s="311"/>
      <c r="D1269" s="311" t="str">
        <f t="shared" si="19"/>
        <v/>
      </c>
      <c r="E1269" s="344"/>
    </row>
    <row r="1270" ht="14.25" spans="1:5">
      <c r="A1270" s="357" t="s">
        <v>1044</v>
      </c>
      <c r="B1270" s="311"/>
      <c r="C1270" s="311"/>
      <c r="D1270" s="311" t="str">
        <f t="shared" si="19"/>
        <v/>
      </c>
      <c r="E1270" s="344"/>
    </row>
    <row r="1271" ht="14.25" spans="1:5">
      <c r="A1271" s="344" t="s">
        <v>91</v>
      </c>
      <c r="B1271" s="311">
        <f>B1272</f>
        <v>0</v>
      </c>
      <c r="C1271" s="311">
        <f>C1272</f>
        <v>0</v>
      </c>
      <c r="D1271" s="311" t="str">
        <f t="shared" si="19"/>
        <v/>
      </c>
      <c r="E1271" s="344"/>
    </row>
    <row r="1272" ht="14.25" spans="1:5">
      <c r="A1272" s="344" t="s">
        <v>1045</v>
      </c>
      <c r="B1272" s="311"/>
      <c r="C1272" s="311"/>
      <c r="D1272" s="311" t="str">
        <f t="shared" si="19"/>
        <v/>
      </c>
      <c r="E1272" s="355"/>
    </row>
    <row r="1273" ht="14.25" spans="1:5">
      <c r="A1273" s="344" t="s">
        <v>92</v>
      </c>
      <c r="B1273" s="311">
        <f>SUM(B1274:B1275)</f>
        <v>12</v>
      </c>
      <c r="C1273" s="311">
        <f>SUM(C1274:C1275)</f>
        <v>20</v>
      </c>
      <c r="D1273" s="311">
        <f t="shared" si="19"/>
        <v>166.7</v>
      </c>
      <c r="E1273" s="359"/>
    </row>
    <row r="1274" ht="14.25" spans="1:5">
      <c r="A1274" s="344" t="s">
        <v>1046</v>
      </c>
      <c r="B1274" s="311"/>
      <c r="C1274" s="311"/>
      <c r="D1274" s="311" t="str">
        <f t="shared" si="19"/>
        <v/>
      </c>
      <c r="E1274" s="359"/>
    </row>
    <row r="1275" ht="14.25" spans="1:5">
      <c r="A1275" s="344" t="s">
        <v>901</v>
      </c>
      <c r="B1275" s="311">
        <v>12</v>
      </c>
      <c r="C1275" s="311">
        <v>20</v>
      </c>
      <c r="D1275" s="311">
        <f t="shared" si="19"/>
        <v>166.7</v>
      </c>
      <c r="E1275" s="359"/>
    </row>
    <row r="1276" ht="14.25" spans="1:5">
      <c r="A1276" s="344"/>
      <c r="B1276" s="311"/>
      <c r="C1276" s="311"/>
      <c r="D1276" s="311"/>
      <c r="E1276" s="359"/>
    </row>
    <row r="1277" ht="14.25" spans="1:5">
      <c r="A1277" s="344"/>
      <c r="B1277" s="311"/>
      <c r="C1277" s="311"/>
      <c r="D1277" s="311"/>
      <c r="E1277" s="359"/>
    </row>
    <row r="1278" ht="14.25" spans="1:5">
      <c r="A1278" s="360" t="s">
        <v>93</v>
      </c>
      <c r="B1278" s="345">
        <f>SUM(B1273,B1271,B1265,B1264,B1207,B1154,B1134,B1090,B1080,B1065,B1045,B979,B915,B804,B785,B712,B640,B520,B463,B409,B356,B265,B253,B250,B5)</f>
        <v>63733</v>
      </c>
      <c r="C1278" s="345">
        <f>SUM(C1273,C1271,C1265,C1264,C1207,C1154,C1134,C1090,C1080,C1065,C1045,C979,C915,C804,C785,C712,C640,C520,C463,C409,C356,C265,C253,C250,C5)</f>
        <v>57099</v>
      </c>
      <c r="D1278" s="311">
        <f t="shared" si="19"/>
        <v>89.6</v>
      </c>
      <c r="E1278" s="359"/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fitToHeight="104" orientation="portrait"/>
  <headerFooter>
    <oddFooter>&amp;C第&amp;P页/共&amp;N页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selection activeCell="A2" sqref="A2:E2"/>
    </sheetView>
  </sheetViews>
  <sheetFormatPr defaultColWidth="8.75" defaultRowHeight="21" customHeight="1" outlineLevelCol="4"/>
  <cols>
    <col min="1" max="1" width="41.75" style="338" customWidth="1"/>
    <col min="2" max="5" width="16.375" style="338" customWidth="1"/>
    <col min="6" max="6" width="15.25" style="338" customWidth="1"/>
    <col min="7" max="7" width="11.875" style="338" customWidth="1"/>
    <col min="8" max="8" width="16.25" style="338" customWidth="1"/>
    <col min="9" max="32" width="9" style="338" customWidth="1"/>
    <col min="33" max="256" width="8.75" style="338"/>
    <col min="257" max="257" width="41.75" style="338" customWidth="1"/>
    <col min="258" max="261" width="16.375" style="338" customWidth="1"/>
    <col min="262" max="262" width="15.25" style="338" customWidth="1"/>
    <col min="263" max="263" width="11.875" style="338" customWidth="1"/>
    <col min="264" max="264" width="16.25" style="338" customWidth="1"/>
    <col min="265" max="288" width="9" style="338" customWidth="1"/>
    <col min="289" max="512" width="8.75" style="338"/>
    <col min="513" max="513" width="41.75" style="338" customWidth="1"/>
    <col min="514" max="517" width="16.375" style="338" customWidth="1"/>
    <col min="518" max="518" width="15.25" style="338" customWidth="1"/>
    <col min="519" max="519" width="11.875" style="338" customWidth="1"/>
    <col min="520" max="520" width="16.25" style="338" customWidth="1"/>
    <col min="521" max="544" width="9" style="338" customWidth="1"/>
    <col min="545" max="768" width="8.75" style="338"/>
    <col min="769" max="769" width="41.75" style="338" customWidth="1"/>
    <col min="770" max="773" width="16.375" style="338" customWidth="1"/>
    <col min="774" max="774" width="15.25" style="338" customWidth="1"/>
    <col min="775" max="775" width="11.875" style="338" customWidth="1"/>
    <col min="776" max="776" width="16.25" style="338" customWidth="1"/>
    <col min="777" max="800" width="9" style="338" customWidth="1"/>
    <col min="801" max="1024" width="8.75" style="338"/>
    <col min="1025" max="1025" width="41.75" style="338" customWidth="1"/>
    <col min="1026" max="1029" width="16.375" style="338" customWidth="1"/>
    <col min="1030" max="1030" width="15.25" style="338" customWidth="1"/>
    <col min="1031" max="1031" width="11.875" style="338" customWidth="1"/>
    <col min="1032" max="1032" width="16.25" style="338" customWidth="1"/>
    <col min="1033" max="1056" width="9" style="338" customWidth="1"/>
    <col min="1057" max="1280" width="8.75" style="338"/>
    <col min="1281" max="1281" width="41.75" style="338" customWidth="1"/>
    <col min="1282" max="1285" width="16.375" style="338" customWidth="1"/>
    <col min="1286" max="1286" width="15.25" style="338" customWidth="1"/>
    <col min="1287" max="1287" width="11.875" style="338" customWidth="1"/>
    <col min="1288" max="1288" width="16.25" style="338" customWidth="1"/>
    <col min="1289" max="1312" width="9" style="338" customWidth="1"/>
    <col min="1313" max="1536" width="8.75" style="338"/>
    <col min="1537" max="1537" width="41.75" style="338" customWidth="1"/>
    <col min="1538" max="1541" width="16.375" style="338" customWidth="1"/>
    <col min="1542" max="1542" width="15.25" style="338" customWidth="1"/>
    <col min="1543" max="1543" width="11.875" style="338" customWidth="1"/>
    <col min="1544" max="1544" width="16.25" style="338" customWidth="1"/>
    <col min="1545" max="1568" width="9" style="338" customWidth="1"/>
    <col min="1569" max="1792" width="8.75" style="338"/>
    <col min="1793" max="1793" width="41.75" style="338" customWidth="1"/>
    <col min="1794" max="1797" width="16.375" style="338" customWidth="1"/>
    <col min="1798" max="1798" width="15.25" style="338" customWidth="1"/>
    <col min="1799" max="1799" width="11.875" style="338" customWidth="1"/>
    <col min="1800" max="1800" width="16.25" style="338" customWidth="1"/>
    <col min="1801" max="1824" width="9" style="338" customWidth="1"/>
    <col min="1825" max="2048" width="8.75" style="338"/>
    <col min="2049" max="2049" width="41.75" style="338" customWidth="1"/>
    <col min="2050" max="2053" width="16.375" style="338" customWidth="1"/>
    <col min="2054" max="2054" width="15.25" style="338" customWidth="1"/>
    <col min="2055" max="2055" width="11.875" style="338" customWidth="1"/>
    <col min="2056" max="2056" width="16.25" style="338" customWidth="1"/>
    <col min="2057" max="2080" width="9" style="338" customWidth="1"/>
    <col min="2081" max="2304" width="8.75" style="338"/>
    <col min="2305" max="2305" width="41.75" style="338" customWidth="1"/>
    <col min="2306" max="2309" width="16.375" style="338" customWidth="1"/>
    <col min="2310" max="2310" width="15.25" style="338" customWidth="1"/>
    <col min="2311" max="2311" width="11.875" style="338" customWidth="1"/>
    <col min="2312" max="2312" width="16.25" style="338" customWidth="1"/>
    <col min="2313" max="2336" width="9" style="338" customWidth="1"/>
    <col min="2337" max="2560" width="8.75" style="338"/>
    <col min="2561" max="2561" width="41.75" style="338" customWidth="1"/>
    <col min="2562" max="2565" width="16.375" style="338" customWidth="1"/>
    <col min="2566" max="2566" width="15.25" style="338" customWidth="1"/>
    <col min="2567" max="2567" width="11.875" style="338" customWidth="1"/>
    <col min="2568" max="2568" width="16.25" style="338" customWidth="1"/>
    <col min="2569" max="2592" width="9" style="338" customWidth="1"/>
    <col min="2593" max="2816" width="8.75" style="338"/>
    <col min="2817" max="2817" width="41.75" style="338" customWidth="1"/>
    <col min="2818" max="2821" width="16.375" style="338" customWidth="1"/>
    <col min="2822" max="2822" width="15.25" style="338" customWidth="1"/>
    <col min="2823" max="2823" width="11.875" style="338" customWidth="1"/>
    <col min="2824" max="2824" width="16.25" style="338" customWidth="1"/>
    <col min="2825" max="2848" width="9" style="338" customWidth="1"/>
    <col min="2849" max="3072" width="8.75" style="338"/>
    <col min="3073" max="3073" width="41.75" style="338" customWidth="1"/>
    <col min="3074" max="3077" width="16.375" style="338" customWidth="1"/>
    <col min="3078" max="3078" width="15.25" style="338" customWidth="1"/>
    <col min="3079" max="3079" width="11.875" style="338" customWidth="1"/>
    <col min="3080" max="3080" width="16.25" style="338" customWidth="1"/>
    <col min="3081" max="3104" width="9" style="338" customWidth="1"/>
    <col min="3105" max="3328" width="8.75" style="338"/>
    <col min="3329" max="3329" width="41.75" style="338" customWidth="1"/>
    <col min="3330" max="3333" width="16.375" style="338" customWidth="1"/>
    <col min="3334" max="3334" width="15.25" style="338" customWidth="1"/>
    <col min="3335" max="3335" width="11.875" style="338" customWidth="1"/>
    <col min="3336" max="3336" width="16.25" style="338" customWidth="1"/>
    <col min="3337" max="3360" width="9" style="338" customWidth="1"/>
    <col min="3361" max="3584" width="8.75" style="338"/>
    <col min="3585" max="3585" width="41.75" style="338" customWidth="1"/>
    <col min="3586" max="3589" width="16.375" style="338" customWidth="1"/>
    <col min="3590" max="3590" width="15.25" style="338" customWidth="1"/>
    <col min="3591" max="3591" width="11.875" style="338" customWidth="1"/>
    <col min="3592" max="3592" width="16.25" style="338" customWidth="1"/>
    <col min="3593" max="3616" width="9" style="338" customWidth="1"/>
    <col min="3617" max="3840" width="8.75" style="338"/>
    <col min="3841" max="3841" width="41.75" style="338" customWidth="1"/>
    <col min="3842" max="3845" width="16.375" style="338" customWidth="1"/>
    <col min="3846" max="3846" width="15.25" style="338" customWidth="1"/>
    <col min="3847" max="3847" width="11.875" style="338" customWidth="1"/>
    <col min="3848" max="3848" width="16.25" style="338" customWidth="1"/>
    <col min="3849" max="3872" width="9" style="338" customWidth="1"/>
    <col min="3873" max="4096" width="8.75" style="338"/>
    <col min="4097" max="4097" width="41.75" style="338" customWidth="1"/>
    <col min="4098" max="4101" width="16.375" style="338" customWidth="1"/>
    <col min="4102" max="4102" width="15.25" style="338" customWidth="1"/>
    <col min="4103" max="4103" width="11.875" style="338" customWidth="1"/>
    <col min="4104" max="4104" width="16.25" style="338" customWidth="1"/>
    <col min="4105" max="4128" width="9" style="338" customWidth="1"/>
    <col min="4129" max="4352" width="8.75" style="338"/>
    <col min="4353" max="4353" width="41.75" style="338" customWidth="1"/>
    <col min="4354" max="4357" width="16.375" style="338" customWidth="1"/>
    <col min="4358" max="4358" width="15.25" style="338" customWidth="1"/>
    <col min="4359" max="4359" width="11.875" style="338" customWidth="1"/>
    <col min="4360" max="4360" width="16.25" style="338" customWidth="1"/>
    <col min="4361" max="4384" width="9" style="338" customWidth="1"/>
    <col min="4385" max="4608" width="8.75" style="338"/>
    <col min="4609" max="4609" width="41.75" style="338" customWidth="1"/>
    <col min="4610" max="4613" width="16.375" style="338" customWidth="1"/>
    <col min="4614" max="4614" width="15.25" style="338" customWidth="1"/>
    <col min="4615" max="4615" width="11.875" style="338" customWidth="1"/>
    <col min="4616" max="4616" width="16.25" style="338" customWidth="1"/>
    <col min="4617" max="4640" width="9" style="338" customWidth="1"/>
    <col min="4641" max="4864" width="8.75" style="338"/>
    <col min="4865" max="4865" width="41.75" style="338" customWidth="1"/>
    <col min="4866" max="4869" width="16.375" style="338" customWidth="1"/>
    <col min="4870" max="4870" width="15.25" style="338" customWidth="1"/>
    <col min="4871" max="4871" width="11.875" style="338" customWidth="1"/>
    <col min="4872" max="4872" width="16.25" style="338" customWidth="1"/>
    <col min="4873" max="4896" width="9" style="338" customWidth="1"/>
    <col min="4897" max="5120" width="8.75" style="338"/>
    <col min="5121" max="5121" width="41.75" style="338" customWidth="1"/>
    <col min="5122" max="5125" width="16.375" style="338" customWidth="1"/>
    <col min="5126" max="5126" width="15.25" style="338" customWidth="1"/>
    <col min="5127" max="5127" width="11.875" style="338" customWidth="1"/>
    <col min="5128" max="5128" width="16.25" style="338" customWidth="1"/>
    <col min="5129" max="5152" width="9" style="338" customWidth="1"/>
    <col min="5153" max="5376" width="8.75" style="338"/>
    <col min="5377" max="5377" width="41.75" style="338" customWidth="1"/>
    <col min="5378" max="5381" width="16.375" style="338" customWidth="1"/>
    <col min="5382" max="5382" width="15.25" style="338" customWidth="1"/>
    <col min="5383" max="5383" width="11.875" style="338" customWidth="1"/>
    <col min="5384" max="5384" width="16.25" style="338" customWidth="1"/>
    <col min="5385" max="5408" width="9" style="338" customWidth="1"/>
    <col min="5409" max="5632" width="8.75" style="338"/>
    <col min="5633" max="5633" width="41.75" style="338" customWidth="1"/>
    <col min="5634" max="5637" width="16.375" style="338" customWidth="1"/>
    <col min="5638" max="5638" width="15.25" style="338" customWidth="1"/>
    <col min="5639" max="5639" width="11.875" style="338" customWidth="1"/>
    <col min="5640" max="5640" width="16.25" style="338" customWidth="1"/>
    <col min="5641" max="5664" width="9" style="338" customWidth="1"/>
    <col min="5665" max="5888" width="8.75" style="338"/>
    <col min="5889" max="5889" width="41.75" style="338" customWidth="1"/>
    <col min="5890" max="5893" width="16.375" style="338" customWidth="1"/>
    <col min="5894" max="5894" width="15.25" style="338" customWidth="1"/>
    <col min="5895" max="5895" width="11.875" style="338" customWidth="1"/>
    <col min="5896" max="5896" width="16.25" style="338" customWidth="1"/>
    <col min="5897" max="5920" width="9" style="338" customWidth="1"/>
    <col min="5921" max="6144" width="8.75" style="338"/>
    <col min="6145" max="6145" width="41.75" style="338" customWidth="1"/>
    <col min="6146" max="6149" width="16.375" style="338" customWidth="1"/>
    <col min="6150" max="6150" width="15.25" style="338" customWidth="1"/>
    <col min="6151" max="6151" width="11.875" style="338" customWidth="1"/>
    <col min="6152" max="6152" width="16.25" style="338" customWidth="1"/>
    <col min="6153" max="6176" width="9" style="338" customWidth="1"/>
    <col min="6177" max="6400" width="8.75" style="338"/>
    <col min="6401" max="6401" width="41.75" style="338" customWidth="1"/>
    <col min="6402" max="6405" width="16.375" style="338" customWidth="1"/>
    <col min="6406" max="6406" width="15.25" style="338" customWidth="1"/>
    <col min="6407" max="6407" width="11.875" style="338" customWidth="1"/>
    <col min="6408" max="6408" width="16.25" style="338" customWidth="1"/>
    <col min="6409" max="6432" width="9" style="338" customWidth="1"/>
    <col min="6433" max="6656" width="8.75" style="338"/>
    <col min="6657" max="6657" width="41.75" style="338" customWidth="1"/>
    <col min="6658" max="6661" width="16.375" style="338" customWidth="1"/>
    <col min="6662" max="6662" width="15.25" style="338" customWidth="1"/>
    <col min="6663" max="6663" width="11.875" style="338" customWidth="1"/>
    <col min="6664" max="6664" width="16.25" style="338" customWidth="1"/>
    <col min="6665" max="6688" width="9" style="338" customWidth="1"/>
    <col min="6689" max="6912" width="8.75" style="338"/>
    <col min="6913" max="6913" width="41.75" style="338" customWidth="1"/>
    <col min="6914" max="6917" width="16.375" style="338" customWidth="1"/>
    <col min="6918" max="6918" width="15.25" style="338" customWidth="1"/>
    <col min="6919" max="6919" width="11.875" style="338" customWidth="1"/>
    <col min="6920" max="6920" width="16.25" style="338" customWidth="1"/>
    <col min="6921" max="6944" width="9" style="338" customWidth="1"/>
    <col min="6945" max="7168" width="8.75" style="338"/>
    <col min="7169" max="7169" width="41.75" style="338" customWidth="1"/>
    <col min="7170" max="7173" width="16.375" style="338" customWidth="1"/>
    <col min="7174" max="7174" width="15.25" style="338" customWidth="1"/>
    <col min="7175" max="7175" width="11.875" style="338" customWidth="1"/>
    <col min="7176" max="7176" width="16.25" style="338" customWidth="1"/>
    <col min="7177" max="7200" width="9" style="338" customWidth="1"/>
    <col min="7201" max="7424" width="8.75" style="338"/>
    <col min="7425" max="7425" width="41.75" style="338" customWidth="1"/>
    <col min="7426" max="7429" width="16.375" style="338" customWidth="1"/>
    <col min="7430" max="7430" width="15.25" style="338" customWidth="1"/>
    <col min="7431" max="7431" width="11.875" style="338" customWidth="1"/>
    <col min="7432" max="7432" width="16.25" style="338" customWidth="1"/>
    <col min="7433" max="7456" width="9" style="338" customWidth="1"/>
    <col min="7457" max="7680" width="8.75" style="338"/>
    <col min="7681" max="7681" width="41.75" style="338" customWidth="1"/>
    <col min="7682" max="7685" width="16.375" style="338" customWidth="1"/>
    <col min="7686" max="7686" width="15.25" style="338" customWidth="1"/>
    <col min="7687" max="7687" width="11.875" style="338" customWidth="1"/>
    <col min="7688" max="7688" width="16.25" style="338" customWidth="1"/>
    <col min="7689" max="7712" width="9" style="338" customWidth="1"/>
    <col min="7713" max="7936" width="8.75" style="338"/>
    <col min="7937" max="7937" width="41.75" style="338" customWidth="1"/>
    <col min="7938" max="7941" width="16.375" style="338" customWidth="1"/>
    <col min="7942" max="7942" width="15.25" style="338" customWidth="1"/>
    <col min="7943" max="7943" width="11.875" style="338" customWidth="1"/>
    <col min="7944" max="7944" width="16.25" style="338" customWidth="1"/>
    <col min="7945" max="7968" width="9" style="338" customWidth="1"/>
    <col min="7969" max="8192" width="8.75" style="338"/>
    <col min="8193" max="8193" width="41.75" style="338" customWidth="1"/>
    <col min="8194" max="8197" width="16.375" style="338" customWidth="1"/>
    <col min="8198" max="8198" width="15.25" style="338" customWidth="1"/>
    <col min="8199" max="8199" width="11.875" style="338" customWidth="1"/>
    <col min="8200" max="8200" width="16.25" style="338" customWidth="1"/>
    <col min="8201" max="8224" width="9" style="338" customWidth="1"/>
    <col min="8225" max="8448" width="8.75" style="338"/>
    <col min="8449" max="8449" width="41.75" style="338" customWidth="1"/>
    <col min="8450" max="8453" width="16.375" style="338" customWidth="1"/>
    <col min="8454" max="8454" width="15.25" style="338" customWidth="1"/>
    <col min="8455" max="8455" width="11.875" style="338" customWidth="1"/>
    <col min="8456" max="8456" width="16.25" style="338" customWidth="1"/>
    <col min="8457" max="8480" width="9" style="338" customWidth="1"/>
    <col min="8481" max="8704" width="8.75" style="338"/>
    <col min="8705" max="8705" width="41.75" style="338" customWidth="1"/>
    <col min="8706" max="8709" width="16.375" style="338" customWidth="1"/>
    <col min="8710" max="8710" width="15.25" style="338" customWidth="1"/>
    <col min="8711" max="8711" width="11.875" style="338" customWidth="1"/>
    <col min="8712" max="8712" width="16.25" style="338" customWidth="1"/>
    <col min="8713" max="8736" width="9" style="338" customWidth="1"/>
    <col min="8737" max="8960" width="8.75" style="338"/>
    <col min="8961" max="8961" width="41.75" style="338" customWidth="1"/>
    <col min="8962" max="8965" width="16.375" style="338" customWidth="1"/>
    <col min="8966" max="8966" width="15.25" style="338" customWidth="1"/>
    <col min="8967" max="8967" width="11.875" style="338" customWidth="1"/>
    <col min="8968" max="8968" width="16.25" style="338" customWidth="1"/>
    <col min="8969" max="8992" width="9" style="338" customWidth="1"/>
    <col min="8993" max="9216" width="8.75" style="338"/>
    <col min="9217" max="9217" width="41.75" style="338" customWidth="1"/>
    <col min="9218" max="9221" width="16.375" style="338" customWidth="1"/>
    <col min="9222" max="9222" width="15.25" style="338" customWidth="1"/>
    <col min="9223" max="9223" width="11.875" style="338" customWidth="1"/>
    <col min="9224" max="9224" width="16.25" style="338" customWidth="1"/>
    <col min="9225" max="9248" width="9" style="338" customWidth="1"/>
    <col min="9249" max="9472" width="8.75" style="338"/>
    <col min="9473" max="9473" width="41.75" style="338" customWidth="1"/>
    <col min="9474" max="9477" width="16.375" style="338" customWidth="1"/>
    <col min="9478" max="9478" width="15.25" style="338" customWidth="1"/>
    <col min="9479" max="9479" width="11.875" style="338" customWidth="1"/>
    <col min="9480" max="9480" width="16.25" style="338" customWidth="1"/>
    <col min="9481" max="9504" width="9" style="338" customWidth="1"/>
    <col min="9505" max="9728" width="8.75" style="338"/>
    <col min="9729" max="9729" width="41.75" style="338" customWidth="1"/>
    <col min="9730" max="9733" width="16.375" style="338" customWidth="1"/>
    <col min="9734" max="9734" width="15.25" style="338" customWidth="1"/>
    <col min="9735" max="9735" width="11.875" style="338" customWidth="1"/>
    <col min="9736" max="9736" width="16.25" style="338" customWidth="1"/>
    <col min="9737" max="9760" width="9" style="338" customWidth="1"/>
    <col min="9761" max="9984" width="8.75" style="338"/>
    <col min="9985" max="9985" width="41.75" style="338" customWidth="1"/>
    <col min="9986" max="9989" width="16.375" style="338" customWidth="1"/>
    <col min="9990" max="9990" width="15.25" style="338" customWidth="1"/>
    <col min="9991" max="9991" width="11.875" style="338" customWidth="1"/>
    <col min="9992" max="9992" width="16.25" style="338" customWidth="1"/>
    <col min="9993" max="10016" width="9" style="338" customWidth="1"/>
    <col min="10017" max="10240" width="8.75" style="338"/>
    <col min="10241" max="10241" width="41.75" style="338" customWidth="1"/>
    <col min="10242" max="10245" width="16.375" style="338" customWidth="1"/>
    <col min="10246" max="10246" width="15.25" style="338" customWidth="1"/>
    <col min="10247" max="10247" width="11.875" style="338" customWidth="1"/>
    <col min="10248" max="10248" width="16.25" style="338" customWidth="1"/>
    <col min="10249" max="10272" width="9" style="338" customWidth="1"/>
    <col min="10273" max="10496" width="8.75" style="338"/>
    <col min="10497" max="10497" width="41.75" style="338" customWidth="1"/>
    <col min="10498" max="10501" width="16.375" style="338" customWidth="1"/>
    <col min="10502" max="10502" width="15.25" style="338" customWidth="1"/>
    <col min="10503" max="10503" width="11.875" style="338" customWidth="1"/>
    <col min="10504" max="10504" width="16.25" style="338" customWidth="1"/>
    <col min="10505" max="10528" width="9" style="338" customWidth="1"/>
    <col min="10529" max="10752" width="8.75" style="338"/>
    <col min="10753" max="10753" width="41.75" style="338" customWidth="1"/>
    <col min="10754" max="10757" width="16.375" style="338" customWidth="1"/>
    <col min="10758" max="10758" width="15.25" style="338" customWidth="1"/>
    <col min="10759" max="10759" width="11.875" style="338" customWidth="1"/>
    <col min="10760" max="10760" width="16.25" style="338" customWidth="1"/>
    <col min="10761" max="10784" width="9" style="338" customWidth="1"/>
    <col min="10785" max="11008" width="8.75" style="338"/>
    <col min="11009" max="11009" width="41.75" style="338" customWidth="1"/>
    <col min="11010" max="11013" width="16.375" style="338" customWidth="1"/>
    <col min="11014" max="11014" width="15.25" style="338" customWidth="1"/>
    <col min="11015" max="11015" width="11.875" style="338" customWidth="1"/>
    <col min="11016" max="11016" width="16.25" style="338" customWidth="1"/>
    <col min="11017" max="11040" width="9" style="338" customWidth="1"/>
    <col min="11041" max="11264" width="8.75" style="338"/>
    <col min="11265" max="11265" width="41.75" style="338" customWidth="1"/>
    <col min="11266" max="11269" width="16.375" style="338" customWidth="1"/>
    <col min="11270" max="11270" width="15.25" style="338" customWidth="1"/>
    <col min="11271" max="11271" width="11.875" style="338" customWidth="1"/>
    <col min="11272" max="11272" width="16.25" style="338" customWidth="1"/>
    <col min="11273" max="11296" width="9" style="338" customWidth="1"/>
    <col min="11297" max="11520" width="8.75" style="338"/>
    <col min="11521" max="11521" width="41.75" style="338" customWidth="1"/>
    <col min="11522" max="11525" width="16.375" style="338" customWidth="1"/>
    <col min="11526" max="11526" width="15.25" style="338" customWidth="1"/>
    <col min="11527" max="11527" width="11.875" style="338" customWidth="1"/>
    <col min="11528" max="11528" width="16.25" style="338" customWidth="1"/>
    <col min="11529" max="11552" width="9" style="338" customWidth="1"/>
    <col min="11553" max="11776" width="8.75" style="338"/>
    <col min="11777" max="11777" width="41.75" style="338" customWidth="1"/>
    <col min="11778" max="11781" width="16.375" style="338" customWidth="1"/>
    <col min="11782" max="11782" width="15.25" style="338" customWidth="1"/>
    <col min="11783" max="11783" width="11.875" style="338" customWidth="1"/>
    <col min="11784" max="11784" width="16.25" style="338" customWidth="1"/>
    <col min="11785" max="11808" width="9" style="338" customWidth="1"/>
    <col min="11809" max="12032" width="8.75" style="338"/>
    <col min="12033" max="12033" width="41.75" style="338" customWidth="1"/>
    <col min="12034" max="12037" width="16.375" style="338" customWidth="1"/>
    <col min="12038" max="12038" width="15.25" style="338" customWidth="1"/>
    <col min="12039" max="12039" width="11.875" style="338" customWidth="1"/>
    <col min="12040" max="12040" width="16.25" style="338" customWidth="1"/>
    <col min="12041" max="12064" width="9" style="338" customWidth="1"/>
    <col min="12065" max="12288" width="8.75" style="338"/>
    <col min="12289" max="12289" width="41.75" style="338" customWidth="1"/>
    <col min="12290" max="12293" width="16.375" style="338" customWidth="1"/>
    <col min="12294" max="12294" width="15.25" style="338" customWidth="1"/>
    <col min="12295" max="12295" width="11.875" style="338" customWidth="1"/>
    <col min="12296" max="12296" width="16.25" style="338" customWidth="1"/>
    <col min="12297" max="12320" width="9" style="338" customWidth="1"/>
    <col min="12321" max="12544" width="8.75" style="338"/>
    <col min="12545" max="12545" width="41.75" style="338" customWidth="1"/>
    <col min="12546" max="12549" width="16.375" style="338" customWidth="1"/>
    <col min="12550" max="12550" width="15.25" style="338" customWidth="1"/>
    <col min="12551" max="12551" width="11.875" style="338" customWidth="1"/>
    <col min="12552" max="12552" width="16.25" style="338" customWidth="1"/>
    <col min="12553" max="12576" width="9" style="338" customWidth="1"/>
    <col min="12577" max="12800" width="8.75" style="338"/>
    <col min="12801" max="12801" width="41.75" style="338" customWidth="1"/>
    <col min="12802" max="12805" width="16.375" style="338" customWidth="1"/>
    <col min="12806" max="12806" width="15.25" style="338" customWidth="1"/>
    <col min="12807" max="12807" width="11.875" style="338" customWidth="1"/>
    <col min="12808" max="12808" width="16.25" style="338" customWidth="1"/>
    <col min="12809" max="12832" width="9" style="338" customWidth="1"/>
    <col min="12833" max="13056" width="8.75" style="338"/>
    <col min="13057" max="13057" width="41.75" style="338" customWidth="1"/>
    <col min="13058" max="13061" width="16.375" style="338" customWidth="1"/>
    <col min="13062" max="13062" width="15.25" style="338" customWidth="1"/>
    <col min="13063" max="13063" width="11.875" style="338" customWidth="1"/>
    <col min="13064" max="13064" width="16.25" style="338" customWidth="1"/>
    <col min="13065" max="13088" width="9" style="338" customWidth="1"/>
    <col min="13089" max="13312" width="8.75" style="338"/>
    <col min="13313" max="13313" width="41.75" style="338" customWidth="1"/>
    <col min="13314" max="13317" width="16.375" style="338" customWidth="1"/>
    <col min="13318" max="13318" width="15.25" style="338" customWidth="1"/>
    <col min="13319" max="13319" width="11.875" style="338" customWidth="1"/>
    <col min="13320" max="13320" width="16.25" style="338" customWidth="1"/>
    <col min="13321" max="13344" width="9" style="338" customWidth="1"/>
    <col min="13345" max="13568" width="8.75" style="338"/>
    <col min="13569" max="13569" width="41.75" style="338" customWidth="1"/>
    <col min="13570" max="13573" width="16.375" style="338" customWidth="1"/>
    <col min="13574" max="13574" width="15.25" style="338" customWidth="1"/>
    <col min="13575" max="13575" width="11.875" style="338" customWidth="1"/>
    <col min="13576" max="13576" width="16.25" style="338" customWidth="1"/>
    <col min="13577" max="13600" width="9" style="338" customWidth="1"/>
    <col min="13601" max="13824" width="8.75" style="338"/>
    <col min="13825" max="13825" width="41.75" style="338" customWidth="1"/>
    <col min="13826" max="13829" width="16.375" style="338" customWidth="1"/>
    <col min="13830" max="13830" width="15.25" style="338" customWidth="1"/>
    <col min="13831" max="13831" width="11.875" style="338" customWidth="1"/>
    <col min="13832" max="13832" width="16.25" style="338" customWidth="1"/>
    <col min="13833" max="13856" width="9" style="338" customWidth="1"/>
    <col min="13857" max="14080" width="8.75" style="338"/>
    <col min="14081" max="14081" width="41.75" style="338" customWidth="1"/>
    <col min="14082" max="14085" width="16.375" style="338" customWidth="1"/>
    <col min="14086" max="14086" width="15.25" style="338" customWidth="1"/>
    <col min="14087" max="14087" width="11.875" style="338" customWidth="1"/>
    <col min="14088" max="14088" width="16.25" style="338" customWidth="1"/>
    <col min="14089" max="14112" width="9" style="338" customWidth="1"/>
    <col min="14113" max="14336" width="8.75" style="338"/>
    <col min="14337" max="14337" width="41.75" style="338" customWidth="1"/>
    <col min="14338" max="14341" width="16.375" style="338" customWidth="1"/>
    <col min="14342" max="14342" width="15.25" style="338" customWidth="1"/>
    <col min="14343" max="14343" width="11.875" style="338" customWidth="1"/>
    <col min="14344" max="14344" width="16.25" style="338" customWidth="1"/>
    <col min="14345" max="14368" width="9" style="338" customWidth="1"/>
    <col min="14369" max="14592" width="8.75" style="338"/>
    <col min="14593" max="14593" width="41.75" style="338" customWidth="1"/>
    <col min="14594" max="14597" width="16.375" style="338" customWidth="1"/>
    <col min="14598" max="14598" width="15.25" style="338" customWidth="1"/>
    <col min="14599" max="14599" width="11.875" style="338" customWidth="1"/>
    <col min="14600" max="14600" width="16.25" style="338" customWidth="1"/>
    <col min="14601" max="14624" width="9" style="338" customWidth="1"/>
    <col min="14625" max="14848" width="8.75" style="338"/>
    <col min="14849" max="14849" width="41.75" style="338" customWidth="1"/>
    <col min="14850" max="14853" width="16.375" style="338" customWidth="1"/>
    <col min="14854" max="14854" width="15.25" style="338" customWidth="1"/>
    <col min="14855" max="14855" width="11.875" style="338" customWidth="1"/>
    <col min="14856" max="14856" width="16.25" style="338" customWidth="1"/>
    <col min="14857" max="14880" width="9" style="338" customWidth="1"/>
    <col min="14881" max="15104" width="8.75" style="338"/>
    <col min="15105" max="15105" width="41.75" style="338" customWidth="1"/>
    <col min="15106" max="15109" width="16.375" style="338" customWidth="1"/>
    <col min="15110" max="15110" width="15.25" style="338" customWidth="1"/>
    <col min="15111" max="15111" width="11.875" style="338" customWidth="1"/>
    <col min="15112" max="15112" width="16.25" style="338" customWidth="1"/>
    <col min="15113" max="15136" width="9" style="338" customWidth="1"/>
    <col min="15137" max="15360" width="8.75" style="338"/>
    <col min="15361" max="15361" width="41.75" style="338" customWidth="1"/>
    <col min="15362" max="15365" width="16.375" style="338" customWidth="1"/>
    <col min="15366" max="15366" width="15.25" style="338" customWidth="1"/>
    <col min="15367" max="15367" width="11.875" style="338" customWidth="1"/>
    <col min="15368" max="15368" width="16.25" style="338" customWidth="1"/>
    <col min="15369" max="15392" width="9" style="338" customWidth="1"/>
    <col min="15393" max="15616" width="8.75" style="338"/>
    <col min="15617" max="15617" width="41.75" style="338" customWidth="1"/>
    <col min="15618" max="15621" width="16.375" style="338" customWidth="1"/>
    <col min="15622" max="15622" width="15.25" style="338" customWidth="1"/>
    <col min="15623" max="15623" width="11.875" style="338" customWidth="1"/>
    <col min="15624" max="15624" width="16.25" style="338" customWidth="1"/>
    <col min="15625" max="15648" width="9" style="338" customWidth="1"/>
    <col min="15649" max="15872" width="8.75" style="338"/>
    <col min="15873" max="15873" width="41.75" style="338" customWidth="1"/>
    <col min="15874" max="15877" width="16.375" style="338" customWidth="1"/>
    <col min="15878" max="15878" width="15.25" style="338" customWidth="1"/>
    <col min="15879" max="15879" width="11.875" style="338" customWidth="1"/>
    <col min="15880" max="15880" width="16.25" style="338" customWidth="1"/>
    <col min="15881" max="15904" width="9" style="338" customWidth="1"/>
    <col min="15905" max="16128" width="8.75" style="338"/>
    <col min="16129" max="16129" width="41.75" style="338" customWidth="1"/>
    <col min="16130" max="16133" width="16.375" style="338" customWidth="1"/>
    <col min="16134" max="16134" width="15.25" style="338" customWidth="1"/>
    <col min="16135" max="16135" width="11.875" style="338" customWidth="1"/>
    <col min="16136" max="16136" width="16.25" style="338" customWidth="1"/>
    <col min="16137" max="16160" width="9" style="338" customWidth="1"/>
    <col min="16161" max="16384" width="8.75" style="338"/>
  </cols>
  <sheetData>
    <row r="1" customHeight="1" spans="1:5">
      <c r="A1" s="339" t="str">
        <f>目录!C9</f>
        <v>表四</v>
      </c>
      <c r="E1" s="340" t="s">
        <v>62</v>
      </c>
    </row>
    <row r="2" customHeight="1" spans="1:5">
      <c r="A2" s="341" t="s">
        <v>1047</v>
      </c>
      <c r="B2" s="341"/>
      <c r="C2" s="341"/>
      <c r="D2" s="341"/>
      <c r="E2" s="341"/>
    </row>
    <row r="3" customHeight="1" spans="5:5">
      <c r="E3" s="340" t="s">
        <v>29</v>
      </c>
    </row>
    <row r="4" ht="40.5" customHeight="1" spans="1:5">
      <c r="A4" s="342" t="s">
        <v>65</v>
      </c>
      <c r="B4" s="343" t="s">
        <v>31</v>
      </c>
      <c r="C4" s="342" t="s">
        <v>32</v>
      </c>
      <c r="D4" s="343" t="s">
        <v>33</v>
      </c>
      <c r="E4" s="342" t="s">
        <v>66</v>
      </c>
    </row>
    <row r="5" customHeight="1" spans="1:5">
      <c r="A5" s="357" t="s">
        <v>67</v>
      </c>
      <c r="B5" s="345">
        <v>9790</v>
      </c>
      <c r="C5" s="345">
        <v>7460</v>
      </c>
      <c r="D5" s="311">
        <v>79.8</v>
      </c>
      <c r="E5" s="344"/>
    </row>
    <row r="6" customHeight="1" spans="1:5">
      <c r="A6" s="357" t="s">
        <v>68</v>
      </c>
      <c r="B6" s="311">
        <v>0</v>
      </c>
      <c r="C6" s="311">
        <v>0</v>
      </c>
      <c r="D6" s="311" t="s">
        <v>69</v>
      </c>
      <c r="E6" s="344"/>
    </row>
    <row r="7" customHeight="1" spans="1:5">
      <c r="A7" s="357" t="s">
        <v>70</v>
      </c>
      <c r="B7" s="311">
        <v>86</v>
      </c>
      <c r="C7" s="311">
        <v>86</v>
      </c>
      <c r="D7" s="311">
        <v>100</v>
      </c>
      <c r="E7" s="344"/>
    </row>
    <row r="8" customHeight="1" spans="1:5">
      <c r="A8" s="357" t="s">
        <v>71</v>
      </c>
      <c r="B8" s="311">
        <v>2774</v>
      </c>
      <c r="C8" s="311">
        <v>2721</v>
      </c>
      <c r="D8" s="311">
        <v>98.1</v>
      </c>
      <c r="E8" s="344"/>
    </row>
    <row r="9" customHeight="1" spans="1:5">
      <c r="A9" s="357" t="s">
        <v>72</v>
      </c>
      <c r="B9" s="311">
        <v>11918</v>
      </c>
      <c r="C9" s="311">
        <v>10618</v>
      </c>
      <c r="D9" s="311">
        <v>89.1</v>
      </c>
      <c r="E9" s="344"/>
    </row>
    <row r="10" customHeight="1" spans="1:5">
      <c r="A10" s="357" t="s">
        <v>73</v>
      </c>
      <c r="B10" s="311">
        <v>734</v>
      </c>
      <c r="C10" s="311">
        <v>300</v>
      </c>
      <c r="D10" s="311">
        <v>40.9</v>
      </c>
      <c r="E10" s="344"/>
    </row>
    <row r="11" customHeight="1" spans="1:5">
      <c r="A11" s="357" t="s">
        <v>74</v>
      </c>
      <c r="B11" s="311">
        <v>1268</v>
      </c>
      <c r="C11" s="311">
        <v>871</v>
      </c>
      <c r="D11" s="311">
        <v>68.7</v>
      </c>
      <c r="E11" s="344"/>
    </row>
    <row r="12" customHeight="1" spans="1:5">
      <c r="A12" s="357" t="s">
        <v>75</v>
      </c>
      <c r="B12" s="311">
        <v>11246</v>
      </c>
      <c r="C12" s="311">
        <v>10359</v>
      </c>
      <c r="D12" s="311">
        <v>92.4</v>
      </c>
      <c r="E12" s="344"/>
    </row>
    <row r="13" customHeight="1" spans="1:5">
      <c r="A13" s="357" t="s">
        <v>76</v>
      </c>
      <c r="B13" s="311">
        <v>4651</v>
      </c>
      <c r="C13" s="311">
        <v>4785</v>
      </c>
      <c r="D13" s="311">
        <v>102.8</v>
      </c>
      <c r="E13" s="344"/>
    </row>
    <row r="14" customHeight="1" spans="1:5">
      <c r="A14" s="357" t="s">
        <v>77</v>
      </c>
      <c r="B14" s="311">
        <v>4778</v>
      </c>
      <c r="C14" s="311">
        <v>661</v>
      </c>
      <c r="D14" s="311">
        <v>13.8</v>
      </c>
      <c r="E14" s="344"/>
    </row>
    <row r="15" customHeight="1" spans="1:5">
      <c r="A15" s="357" t="s">
        <v>78</v>
      </c>
      <c r="B15" s="311">
        <v>1929</v>
      </c>
      <c r="C15" s="311">
        <v>1499</v>
      </c>
      <c r="D15" s="311">
        <v>77.7</v>
      </c>
      <c r="E15" s="344"/>
    </row>
    <row r="16" customHeight="1" spans="1:5">
      <c r="A16" s="357" t="s">
        <v>79</v>
      </c>
      <c r="B16" s="311">
        <v>5148</v>
      </c>
      <c r="C16" s="311">
        <v>2791</v>
      </c>
      <c r="D16" s="311">
        <v>54.2</v>
      </c>
      <c r="E16" s="344"/>
    </row>
    <row r="17" customHeight="1" spans="1:5">
      <c r="A17" s="357" t="s">
        <v>80</v>
      </c>
      <c r="B17" s="311">
        <v>1654</v>
      </c>
      <c r="C17" s="311">
        <v>989</v>
      </c>
      <c r="D17" s="311">
        <v>59.8</v>
      </c>
      <c r="E17" s="344"/>
    </row>
    <row r="18" customHeight="1" spans="1:5">
      <c r="A18" s="357" t="s">
        <v>81</v>
      </c>
      <c r="B18" s="311">
        <v>113</v>
      </c>
      <c r="C18" s="311">
        <v>155</v>
      </c>
      <c r="D18" s="311">
        <v>137.2</v>
      </c>
      <c r="E18" s="344"/>
    </row>
    <row r="19" customHeight="1" spans="1:5">
      <c r="A19" s="357" t="s">
        <v>82</v>
      </c>
      <c r="B19" s="311">
        <v>133</v>
      </c>
      <c r="C19" s="311">
        <v>82</v>
      </c>
      <c r="D19" s="311">
        <v>61.7</v>
      </c>
      <c r="E19" s="344"/>
    </row>
    <row r="20" customHeight="1" spans="1:5">
      <c r="A20" s="357" t="s">
        <v>83</v>
      </c>
      <c r="B20" s="311">
        <v>13</v>
      </c>
      <c r="C20" s="311">
        <v>75</v>
      </c>
      <c r="D20" s="311">
        <v>576.9</v>
      </c>
      <c r="E20" s="344"/>
    </row>
    <row r="21" customHeight="1" spans="1:5">
      <c r="A21" s="357" t="s">
        <v>84</v>
      </c>
      <c r="B21" s="311">
        <v>48</v>
      </c>
      <c r="C21" s="311">
        <v>50</v>
      </c>
      <c r="D21" s="311">
        <v>104.2</v>
      </c>
      <c r="E21" s="344"/>
    </row>
    <row r="22" customHeight="1" spans="1:5">
      <c r="A22" s="357" t="s">
        <v>85</v>
      </c>
      <c r="B22" s="311">
        <v>836</v>
      </c>
      <c r="C22" s="311">
        <v>6585</v>
      </c>
      <c r="D22" s="311">
        <v>787.7</v>
      </c>
      <c r="E22" s="344"/>
    </row>
    <row r="23" customHeight="1" spans="1:5">
      <c r="A23" s="357" t="s">
        <v>86</v>
      </c>
      <c r="B23" s="311">
        <v>2194</v>
      </c>
      <c r="C23" s="311">
        <v>1998</v>
      </c>
      <c r="D23" s="311">
        <v>70.7</v>
      </c>
      <c r="E23" s="344"/>
    </row>
    <row r="24" customHeight="1" spans="1:5">
      <c r="A24" s="357" t="s">
        <v>87</v>
      </c>
      <c r="B24" s="311">
        <v>0</v>
      </c>
      <c r="C24" s="311">
        <v>0</v>
      </c>
      <c r="D24" s="311" t="s">
        <v>69</v>
      </c>
      <c r="E24" s="344"/>
    </row>
    <row r="25" customHeight="1" spans="1:5">
      <c r="A25" s="357" t="s">
        <v>88</v>
      </c>
      <c r="B25" s="311">
        <v>262</v>
      </c>
      <c r="C25" s="311">
        <v>510</v>
      </c>
      <c r="D25" s="311">
        <v>194.7</v>
      </c>
      <c r="E25" s="344"/>
    </row>
    <row r="26" customHeight="1" spans="1:5">
      <c r="A26" s="344" t="s">
        <v>89</v>
      </c>
      <c r="B26" s="311"/>
      <c r="C26" s="311">
        <v>1000</v>
      </c>
      <c r="D26" s="311" t="s">
        <v>69</v>
      </c>
      <c r="E26" s="344"/>
    </row>
    <row r="27" customHeight="1" spans="1:5">
      <c r="A27" s="344" t="s">
        <v>90</v>
      </c>
      <c r="B27" s="311">
        <v>990</v>
      </c>
      <c r="C27" s="311">
        <v>1048</v>
      </c>
      <c r="D27" s="311">
        <v>105.9</v>
      </c>
      <c r="E27" s="344"/>
    </row>
    <row r="28" customHeight="1" spans="1:5">
      <c r="A28" s="344" t="s">
        <v>91</v>
      </c>
      <c r="B28" s="311">
        <v>0</v>
      </c>
      <c r="C28" s="311">
        <v>0</v>
      </c>
      <c r="D28" s="311" t="s">
        <v>69</v>
      </c>
      <c r="E28" s="344"/>
    </row>
    <row r="29" customHeight="1" spans="1:5">
      <c r="A29" s="344" t="s">
        <v>92</v>
      </c>
      <c r="B29" s="311">
        <v>12</v>
      </c>
      <c r="C29" s="311">
        <v>20</v>
      </c>
      <c r="D29" s="311">
        <v>166.7</v>
      </c>
      <c r="E29" s="359"/>
    </row>
    <row r="30" customHeight="1" spans="1:5">
      <c r="A30" s="344"/>
      <c r="B30" s="311"/>
      <c r="C30" s="311"/>
      <c r="D30" s="311"/>
      <c r="E30" s="359"/>
    </row>
    <row r="31" customHeight="1" spans="1:5">
      <c r="A31" s="344"/>
      <c r="B31" s="311"/>
      <c r="C31" s="311"/>
      <c r="D31" s="311"/>
      <c r="E31" s="359"/>
    </row>
    <row r="32" customHeight="1" spans="1:5">
      <c r="A32" s="360" t="s">
        <v>93</v>
      </c>
      <c r="B32" s="345">
        <v>61297</v>
      </c>
      <c r="C32" s="345">
        <v>54663</v>
      </c>
      <c r="D32" s="311">
        <v>89.6</v>
      </c>
      <c r="E32" s="359"/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fitToHeight="104" orientation="portrait"/>
  <headerFooter>
    <oddFooter>&amp;C第&amp;P页/共&amp;N页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78"/>
  <sheetViews>
    <sheetView workbookViewId="0">
      <selection activeCell="A2" sqref="A2:E2"/>
    </sheetView>
  </sheetViews>
  <sheetFormatPr defaultColWidth="8.75" defaultRowHeight="21" customHeight="1" outlineLevelCol="4"/>
  <cols>
    <col min="1" max="1" width="41.75" style="338" customWidth="1"/>
    <col min="2" max="5" width="16.375" style="338" customWidth="1"/>
    <col min="6" max="6" width="15.25" style="338" customWidth="1"/>
    <col min="7" max="7" width="11.875" style="338" customWidth="1"/>
    <col min="8" max="8" width="16.25" style="338" customWidth="1"/>
    <col min="9" max="32" width="9" style="338" customWidth="1"/>
    <col min="33" max="256" width="8.75" style="338"/>
    <col min="257" max="257" width="41.75" style="338" customWidth="1"/>
    <col min="258" max="261" width="16.375" style="338" customWidth="1"/>
    <col min="262" max="262" width="15.25" style="338" customWidth="1"/>
    <col min="263" max="263" width="11.875" style="338" customWidth="1"/>
    <col min="264" max="264" width="16.25" style="338" customWidth="1"/>
    <col min="265" max="288" width="9" style="338" customWidth="1"/>
    <col min="289" max="512" width="8.75" style="338"/>
    <col min="513" max="513" width="41.75" style="338" customWidth="1"/>
    <col min="514" max="517" width="16.375" style="338" customWidth="1"/>
    <col min="518" max="518" width="15.25" style="338" customWidth="1"/>
    <col min="519" max="519" width="11.875" style="338" customWidth="1"/>
    <col min="520" max="520" width="16.25" style="338" customWidth="1"/>
    <col min="521" max="544" width="9" style="338" customWidth="1"/>
    <col min="545" max="768" width="8.75" style="338"/>
    <col min="769" max="769" width="41.75" style="338" customWidth="1"/>
    <col min="770" max="773" width="16.375" style="338" customWidth="1"/>
    <col min="774" max="774" width="15.25" style="338" customWidth="1"/>
    <col min="775" max="775" width="11.875" style="338" customWidth="1"/>
    <col min="776" max="776" width="16.25" style="338" customWidth="1"/>
    <col min="777" max="800" width="9" style="338" customWidth="1"/>
    <col min="801" max="1024" width="8.75" style="338"/>
    <col min="1025" max="1025" width="41.75" style="338" customWidth="1"/>
    <col min="1026" max="1029" width="16.375" style="338" customWidth="1"/>
    <col min="1030" max="1030" width="15.25" style="338" customWidth="1"/>
    <col min="1031" max="1031" width="11.875" style="338" customWidth="1"/>
    <col min="1032" max="1032" width="16.25" style="338" customWidth="1"/>
    <col min="1033" max="1056" width="9" style="338" customWidth="1"/>
    <col min="1057" max="1280" width="8.75" style="338"/>
    <col min="1281" max="1281" width="41.75" style="338" customWidth="1"/>
    <col min="1282" max="1285" width="16.375" style="338" customWidth="1"/>
    <col min="1286" max="1286" width="15.25" style="338" customWidth="1"/>
    <col min="1287" max="1287" width="11.875" style="338" customWidth="1"/>
    <col min="1288" max="1288" width="16.25" style="338" customWidth="1"/>
    <col min="1289" max="1312" width="9" style="338" customWidth="1"/>
    <col min="1313" max="1536" width="8.75" style="338"/>
    <col min="1537" max="1537" width="41.75" style="338" customWidth="1"/>
    <col min="1538" max="1541" width="16.375" style="338" customWidth="1"/>
    <col min="1542" max="1542" width="15.25" style="338" customWidth="1"/>
    <col min="1543" max="1543" width="11.875" style="338" customWidth="1"/>
    <col min="1544" max="1544" width="16.25" style="338" customWidth="1"/>
    <col min="1545" max="1568" width="9" style="338" customWidth="1"/>
    <col min="1569" max="1792" width="8.75" style="338"/>
    <col min="1793" max="1793" width="41.75" style="338" customWidth="1"/>
    <col min="1794" max="1797" width="16.375" style="338" customWidth="1"/>
    <col min="1798" max="1798" width="15.25" style="338" customWidth="1"/>
    <col min="1799" max="1799" width="11.875" style="338" customWidth="1"/>
    <col min="1800" max="1800" width="16.25" style="338" customWidth="1"/>
    <col min="1801" max="1824" width="9" style="338" customWidth="1"/>
    <col min="1825" max="2048" width="8.75" style="338"/>
    <col min="2049" max="2049" width="41.75" style="338" customWidth="1"/>
    <col min="2050" max="2053" width="16.375" style="338" customWidth="1"/>
    <col min="2054" max="2054" width="15.25" style="338" customWidth="1"/>
    <col min="2055" max="2055" width="11.875" style="338" customWidth="1"/>
    <col min="2056" max="2056" width="16.25" style="338" customWidth="1"/>
    <col min="2057" max="2080" width="9" style="338" customWidth="1"/>
    <col min="2081" max="2304" width="8.75" style="338"/>
    <col min="2305" max="2305" width="41.75" style="338" customWidth="1"/>
    <col min="2306" max="2309" width="16.375" style="338" customWidth="1"/>
    <col min="2310" max="2310" width="15.25" style="338" customWidth="1"/>
    <col min="2311" max="2311" width="11.875" style="338" customWidth="1"/>
    <col min="2312" max="2312" width="16.25" style="338" customWidth="1"/>
    <col min="2313" max="2336" width="9" style="338" customWidth="1"/>
    <col min="2337" max="2560" width="8.75" style="338"/>
    <col min="2561" max="2561" width="41.75" style="338" customWidth="1"/>
    <col min="2562" max="2565" width="16.375" style="338" customWidth="1"/>
    <col min="2566" max="2566" width="15.25" style="338" customWidth="1"/>
    <col min="2567" max="2567" width="11.875" style="338" customWidth="1"/>
    <col min="2568" max="2568" width="16.25" style="338" customWidth="1"/>
    <col min="2569" max="2592" width="9" style="338" customWidth="1"/>
    <col min="2593" max="2816" width="8.75" style="338"/>
    <col min="2817" max="2817" width="41.75" style="338" customWidth="1"/>
    <col min="2818" max="2821" width="16.375" style="338" customWidth="1"/>
    <col min="2822" max="2822" width="15.25" style="338" customWidth="1"/>
    <col min="2823" max="2823" width="11.875" style="338" customWidth="1"/>
    <col min="2824" max="2824" width="16.25" style="338" customWidth="1"/>
    <col min="2825" max="2848" width="9" style="338" customWidth="1"/>
    <col min="2849" max="3072" width="8.75" style="338"/>
    <col min="3073" max="3073" width="41.75" style="338" customWidth="1"/>
    <col min="3074" max="3077" width="16.375" style="338" customWidth="1"/>
    <col min="3078" max="3078" width="15.25" style="338" customWidth="1"/>
    <col min="3079" max="3079" width="11.875" style="338" customWidth="1"/>
    <col min="3080" max="3080" width="16.25" style="338" customWidth="1"/>
    <col min="3081" max="3104" width="9" style="338" customWidth="1"/>
    <col min="3105" max="3328" width="8.75" style="338"/>
    <col min="3329" max="3329" width="41.75" style="338" customWidth="1"/>
    <col min="3330" max="3333" width="16.375" style="338" customWidth="1"/>
    <col min="3334" max="3334" width="15.25" style="338" customWidth="1"/>
    <col min="3335" max="3335" width="11.875" style="338" customWidth="1"/>
    <col min="3336" max="3336" width="16.25" style="338" customWidth="1"/>
    <col min="3337" max="3360" width="9" style="338" customWidth="1"/>
    <col min="3361" max="3584" width="8.75" style="338"/>
    <col min="3585" max="3585" width="41.75" style="338" customWidth="1"/>
    <col min="3586" max="3589" width="16.375" style="338" customWidth="1"/>
    <col min="3590" max="3590" width="15.25" style="338" customWidth="1"/>
    <col min="3591" max="3591" width="11.875" style="338" customWidth="1"/>
    <col min="3592" max="3592" width="16.25" style="338" customWidth="1"/>
    <col min="3593" max="3616" width="9" style="338" customWidth="1"/>
    <col min="3617" max="3840" width="8.75" style="338"/>
    <col min="3841" max="3841" width="41.75" style="338" customWidth="1"/>
    <col min="3842" max="3845" width="16.375" style="338" customWidth="1"/>
    <col min="3846" max="3846" width="15.25" style="338" customWidth="1"/>
    <col min="3847" max="3847" width="11.875" style="338" customWidth="1"/>
    <col min="3848" max="3848" width="16.25" style="338" customWidth="1"/>
    <col min="3849" max="3872" width="9" style="338" customWidth="1"/>
    <col min="3873" max="4096" width="8.75" style="338"/>
    <col min="4097" max="4097" width="41.75" style="338" customWidth="1"/>
    <col min="4098" max="4101" width="16.375" style="338" customWidth="1"/>
    <col min="4102" max="4102" width="15.25" style="338" customWidth="1"/>
    <col min="4103" max="4103" width="11.875" style="338" customWidth="1"/>
    <col min="4104" max="4104" width="16.25" style="338" customWidth="1"/>
    <col min="4105" max="4128" width="9" style="338" customWidth="1"/>
    <col min="4129" max="4352" width="8.75" style="338"/>
    <col min="4353" max="4353" width="41.75" style="338" customWidth="1"/>
    <col min="4354" max="4357" width="16.375" style="338" customWidth="1"/>
    <col min="4358" max="4358" width="15.25" style="338" customWidth="1"/>
    <col min="4359" max="4359" width="11.875" style="338" customWidth="1"/>
    <col min="4360" max="4360" width="16.25" style="338" customWidth="1"/>
    <col min="4361" max="4384" width="9" style="338" customWidth="1"/>
    <col min="4385" max="4608" width="8.75" style="338"/>
    <col min="4609" max="4609" width="41.75" style="338" customWidth="1"/>
    <col min="4610" max="4613" width="16.375" style="338" customWidth="1"/>
    <col min="4614" max="4614" width="15.25" style="338" customWidth="1"/>
    <col min="4615" max="4615" width="11.875" style="338" customWidth="1"/>
    <col min="4616" max="4616" width="16.25" style="338" customWidth="1"/>
    <col min="4617" max="4640" width="9" style="338" customWidth="1"/>
    <col min="4641" max="4864" width="8.75" style="338"/>
    <col min="4865" max="4865" width="41.75" style="338" customWidth="1"/>
    <col min="4866" max="4869" width="16.375" style="338" customWidth="1"/>
    <col min="4870" max="4870" width="15.25" style="338" customWidth="1"/>
    <col min="4871" max="4871" width="11.875" style="338" customWidth="1"/>
    <col min="4872" max="4872" width="16.25" style="338" customWidth="1"/>
    <col min="4873" max="4896" width="9" style="338" customWidth="1"/>
    <col min="4897" max="5120" width="8.75" style="338"/>
    <col min="5121" max="5121" width="41.75" style="338" customWidth="1"/>
    <col min="5122" max="5125" width="16.375" style="338" customWidth="1"/>
    <col min="5126" max="5126" width="15.25" style="338" customWidth="1"/>
    <col min="5127" max="5127" width="11.875" style="338" customWidth="1"/>
    <col min="5128" max="5128" width="16.25" style="338" customWidth="1"/>
    <col min="5129" max="5152" width="9" style="338" customWidth="1"/>
    <col min="5153" max="5376" width="8.75" style="338"/>
    <col min="5377" max="5377" width="41.75" style="338" customWidth="1"/>
    <col min="5378" max="5381" width="16.375" style="338" customWidth="1"/>
    <col min="5382" max="5382" width="15.25" style="338" customWidth="1"/>
    <col min="5383" max="5383" width="11.875" style="338" customWidth="1"/>
    <col min="5384" max="5384" width="16.25" style="338" customWidth="1"/>
    <col min="5385" max="5408" width="9" style="338" customWidth="1"/>
    <col min="5409" max="5632" width="8.75" style="338"/>
    <col min="5633" max="5633" width="41.75" style="338" customWidth="1"/>
    <col min="5634" max="5637" width="16.375" style="338" customWidth="1"/>
    <col min="5638" max="5638" width="15.25" style="338" customWidth="1"/>
    <col min="5639" max="5639" width="11.875" style="338" customWidth="1"/>
    <col min="5640" max="5640" width="16.25" style="338" customWidth="1"/>
    <col min="5641" max="5664" width="9" style="338" customWidth="1"/>
    <col min="5665" max="5888" width="8.75" style="338"/>
    <col min="5889" max="5889" width="41.75" style="338" customWidth="1"/>
    <col min="5890" max="5893" width="16.375" style="338" customWidth="1"/>
    <col min="5894" max="5894" width="15.25" style="338" customWidth="1"/>
    <col min="5895" max="5895" width="11.875" style="338" customWidth="1"/>
    <col min="5896" max="5896" width="16.25" style="338" customWidth="1"/>
    <col min="5897" max="5920" width="9" style="338" customWidth="1"/>
    <col min="5921" max="6144" width="8.75" style="338"/>
    <col min="6145" max="6145" width="41.75" style="338" customWidth="1"/>
    <col min="6146" max="6149" width="16.375" style="338" customWidth="1"/>
    <col min="6150" max="6150" width="15.25" style="338" customWidth="1"/>
    <col min="6151" max="6151" width="11.875" style="338" customWidth="1"/>
    <col min="6152" max="6152" width="16.25" style="338" customWidth="1"/>
    <col min="6153" max="6176" width="9" style="338" customWidth="1"/>
    <col min="6177" max="6400" width="8.75" style="338"/>
    <col min="6401" max="6401" width="41.75" style="338" customWidth="1"/>
    <col min="6402" max="6405" width="16.375" style="338" customWidth="1"/>
    <col min="6406" max="6406" width="15.25" style="338" customWidth="1"/>
    <col min="6407" max="6407" width="11.875" style="338" customWidth="1"/>
    <col min="6408" max="6408" width="16.25" style="338" customWidth="1"/>
    <col min="6409" max="6432" width="9" style="338" customWidth="1"/>
    <col min="6433" max="6656" width="8.75" style="338"/>
    <col min="6657" max="6657" width="41.75" style="338" customWidth="1"/>
    <col min="6658" max="6661" width="16.375" style="338" customWidth="1"/>
    <col min="6662" max="6662" width="15.25" style="338" customWidth="1"/>
    <col min="6663" max="6663" width="11.875" style="338" customWidth="1"/>
    <col min="6664" max="6664" width="16.25" style="338" customWidth="1"/>
    <col min="6665" max="6688" width="9" style="338" customWidth="1"/>
    <col min="6689" max="6912" width="8.75" style="338"/>
    <col min="6913" max="6913" width="41.75" style="338" customWidth="1"/>
    <col min="6914" max="6917" width="16.375" style="338" customWidth="1"/>
    <col min="6918" max="6918" width="15.25" style="338" customWidth="1"/>
    <col min="6919" max="6919" width="11.875" style="338" customWidth="1"/>
    <col min="6920" max="6920" width="16.25" style="338" customWidth="1"/>
    <col min="6921" max="6944" width="9" style="338" customWidth="1"/>
    <col min="6945" max="7168" width="8.75" style="338"/>
    <col min="7169" max="7169" width="41.75" style="338" customWidth="1"/>
    <col min="7170" max="7173" width="16.375" style="338" customWidth="1"/>
    <col min="7174" max="7174" width="15.25" style="338" customWidth="1"/>
    <col min="7175" max="7175" width="11.875" style="338" customWidth="1"/>
    <col min="7176" max="7176" width="16.25" style="338" customWidth="1"/>
    <col min="7177" max="7200" width="9" style="338" customWidth="1"/>
    <col min="7201" max="7424" width="8.75" style="338"/>
    <col min="7425" max="7425" width="41.75" style="338" customWidth="1"/>
    <col min="7426" max="7429" width="16.375" style="338" customWidth="1"/>
    <col min="7430" max="7430" width="15.25" style="338" customWidth="1"/>
    <col min="7431" max="7431" width="11.875" style="338" customWidth="1"/>
    <col min="7432" max="7432" width="16.25" style="338" customWidth="1"/>
    <col min="7433" max="7456" width="9" style="338" customWidth="1"/>
    <col min="7457" max="7680" width="8.75" style="338"/>
    <col min="7681" max="7681" width="41.75" style="338" customWidth="1"/>
    <col min="7682" max="7685" width="16.375" style="338" customWidth="1"/>
    <col min="7686" max="7686" width="15.25" style="338" customWidth="1"/>
    <col min="7687" max="7687" width="11.875" style="338" customWidth="1"/>
    <col min="7688" max="7688" width="16.25" style="338" customWidth="1"/>
    <col min="7689" max="7712" width="9" style="338" customWidth="1"/>
    <col min="7713" max="7936" width="8.75" style="338"/>
    <col min="7937" max="7937" width="41.75" style="338" customWidth="1"/>
    <col min="7938" max="7941" width="16.375" style="338" customWidth="1"/>
    <col min="7942" max="7942" width="15.25" style="338" customWidth="1"/>
    <col min="7943" max="7943" width="11.875" style="338" customWidth="1"/>
    <col min="7944" max="7944" width="16.25" style="338" customWidth="1"/>
    <col min="7945" max="7968" width="9" style="338" customWidth="1"/>
    <col min="7969" max="8192" width="8.75" style="338"/>
    <col min="8193" max="8193" width="41.75" style="338" customWidth="1"/>
    <col min="8194" max="8197" width="16.375" style="338" customWidth="1"/>
    <col min="8198" max="8198" width="15.25" style="338" customWidth="1"/>
    <col min="8199" max="8199" width="11.875" style="338" customWidth="1"/>
    <col min="8200" max="8200" width="16.25" style="338" customWidth="1"/>
    <col min="8201" max="8224" width="9" style="338" customWidth="1"/>
    <col min="8225" max="8448" width="8.75" style="338"/>
    <col min="8449" max="8449" width="41.75" style="338" customWidth="1"/>
    <col min="8450" max="8453" width="16.375" style="338" customWidth="1"/>
    <col min="8454" max="8454" width="15.25" style="338" customWidth="1"/>
    <col min="8455" max="8455" width="11.875" style="338" customWidth="1"/>
    <col min="8456" max="8456" width="16.25" style="338" customWidth="1"/>
    <col min="8457" max="8480" width="9" style="338" customWidth="1"/>
    <col min="8481" max="8704" width="8.75" style="338"/>
    <col min="8705" max="8705" width="41.75" style="338" customWidth="1"/>
    <col min="8706" max="8709" width="16.375" style="338" customWidth="1"/>
    <col min="8710" max="8710" width="15.25" style="338" customWidth="1"/>
    <col min="8711" max="8711" width="11.875" style="338" customWidth="1"/>
    <col min="8712" max="8712" width="16.25" style="338" customWidth="1"/>
    <col min="8713" max="8736" width="9" style="338" customWidth="1"/>
    <col min="8737" max="8960" width="8.75" style="338"/>
    <col min="8961" max="8961" width="41.75" style="338" customWidth="1"/>
    <col min="8962" max="8965" width="16.375" style="338" customWidth="1"/>
    <col min="8966" max="8966" width="15.25" style="338" customWidth="1"/>
    <col min="8967" max="8967" width="11.875" style="338" customWidth="1"/>
    <col min="8968" max="8968" width="16.25" style="338" customWidth="1"/>
    <col min="8969" max="8992" width="9" style="338" customWidth="1"/>
    <col min="8993" max="9216" width="8.75" style="338"/>
    <col min="9217" max="9217" width="41.75" style="338" customWidth="1"/>
    <col min="9218" max="9221" width="16.375" style="338" customWidth="1"/>
    <col min="9222" max="9222" width="15.25" style="338" customWidth="1"/>
    <col min="9223" max="9223" width="11.875" style="338" customWidth="1"/>
    <col min="9224" max="9224" width="16.25" style="338" customWidth="1"/>
    <col min="9225" max="9248" width="9" style="338" customWidth="1"/>
    <col min="9249" max="9472" width="8.75" style="338"/>
    <col min="9473" max="9473" width="41.75" style="338" customWidth="1"/>
    <col min="9474" max="9477" width="16.375" style="338" customWidth="1"/>
    <col min="9478" max="9478" width="15.25" style="338" customWidth="1"/>
    <col min="9479" max="9479" width="11.875" style="338" customWidth="1"/>
    <col min="9480" max="9480" width="16.25" style="338" customWidth="1"/>
    <col min="9481" max="9504" width="9" style="338" customWidth="1"/>
    <col min="9505" max="9728" width="8.75" style="338"/>
    <col min="9729" max="9729" width="41.75" style="338" customWidth="1"/>
    <col min="9730" max="9733" width="16.375" style="338" customWidth="1"/>
    <col min="9734" max="9734" width="15.25" style="338" customWidth="1"/>
    <col min="9735" max="9735" width="11.875" style="338" customWidth="1"/>
    <col min="9736" max="9736" width="16.25" style="338" customWidth="1"/>
    <col min="9737" max="9760" width="9" style="338" customWidth="1"/>
    <col min="9761" max="9984" width="8.75" style="338"/>
    <col min="9985" max="9985" width="41.75" style="338" customWidth="1"/>
    <col min="9986" max="9989" width="16.375" style="338" customWidth="1"/>
    <col min="9990" max="9990" width="15.25" style="338" customWidth="1"/>
    <col min="9991" max="9991" width="11.875" style="338" customWidth="1"/>
    <col min="9992" max="9992" width="16.25" style="338" customWidth="1"/>
    <col min="9993" max="10016" width="9" style="338" customWidth="1"/>
    <col min="10017" max="10240" width="8.75" style="338"/>
    <col min="10241" max="10241" width="41.75" style="338" customWidth="1"/>
    <col min="10242" max="10245" width="16.375" style="338" customWidth="1"/>
    <col min="10246" max="10246" width="15.25" style="338" customWidth="1"/>
    <col min="10247" max="10247" width="11.875" style="338" customWidth="1"/>
    <col min="10248" max="10248" width="16.25" style="338" customWidth="1"/>
    <col min="10249" max="10272" width="9" style="338" customWidth="1"/>
    <col min="10273" max="10496" width="8.75" style="338"/>
    <col min="10497" max="10497" width="41.75" style="338" customWidth="1"/>
    <col min="10498" max="10501" width="16.375" style="338" customWidth="1"/>
    <col min="10502" max="10502" width="15.25" style="338" customWidth="1"/>
    <col min="10503" max="10503" width="11.875" style="338" customWidth="1"/>
    <col min="10504" max="10504" width="16.25" style="338" customWidth="1"/>
    <col min="10505" max="10528" width="9" style="338" customWidth="1"/>
    <col min="10529" max="10752" width="8.75" style="338"/>
    <col min="10753" max="10753" width="41.75" style="338" customWidth="1"/>
    <col min="10754" max="10757" width="16.375" style="338" customWidth="1"/>
    <col min="10758" max="10758" width="15.25" style="338" customWidth="1"/>
    <col min="10759" max="10759" width="11.875" style="338" customWidth="1"/>
    <col min="10760" max="10760" width="16.25" style="338" customWidth="1"/>
    <col min="10761" max="10784" width="9" style="338" customWidth="1"/>
    <col min="10785" max="11008" width="8.75" style="338"/>
    <col min="11009" max="11009" width="41.75" style="338" customWidth="1"/>
    <col min="11010" max="11013" width="16.375" style="338" customWidth="1"/>
    <col min="11014" max="11014" width="15.25" style="338" customWidth="1"/>
    <col min="11015" max="11015" width="11.875" style="338" customWidth="1"/>
    <col min="11016" max="11016" width="16.25" style="338" customWidth="1"/>
    <col min="11017" max="11040" width="9" style="338" customWidth="1"/>
    <col min="11041" max="11264" width="8.75" style="338"/>
    <col min="11265" max="11265" width="41.75" style="338" customWidth="1"/>
    <col min="11266" max="11269" width="16.375" style="338" customWidth="1"/>
    <col min="11270" max="11270" width="15.25" style="338" customWidth="1"/>
    <col min="11271" max="11271" width="11.875" style="338" customWidth="1"/>
    <col min="11272" max="11272" width="16.25" style="338" customWidth="1"/>
    <col min="11273" max="11296" width="9" style="338" customWidth="1"/>
    <col min="11297" max="11520" width="8.75" style="338"/>
    <col min="11521" max="11521" width="41.75" style="338" customWidth="1"/>
    <col min="11522" max="11525" width="16.375" style="338" customWidth="1"/>
    <col min="11526" max="11526" width="15.25" style="338" customWidth="1"/>
    <col min="11527" max="11527" width="11.875" style="338" customWidth="1"/>
    <col min="11528" max="11528" width="16.25" style="338" customWidth="1"/>
    <col min="11529" max="11552" width="9" style="338" customWidth="1"/>
    <col min="11553" max="11776" width="8.75" style="338"/>
    <col min="11777" max="11777" width="41.75" style="338" customWidth="1"/>
    <col min="11778" max="11781" width="16.375" style="338" customWidth="1"/>
    <col min="11782" max="11782" width="15.25" style="338" customWidth="1"/>
    <col min="11783" max="11783" width="11.875" style="338" customWidth="1"/>
    <col min="11784" max="11784" width="16.25" style="338" customWidth="1"/>
    <col min="11785" max="11808" width="9" style="338" customWidth="1"/>
    <col min="11809" max="12032" width="8.75" style="338"/>
    <col min="12033" max="12033" width="41.75" style="338" customWidth="1"/>
    <col min="12034" max="12037" width="16.375" style="338" customWidth="1"/>
    <col min="12038" max="12038" width="15.25" style="338" customWidth="1"/>
    <col min="12039" max="12039" width="11.875" style="338" customWidth="1"/>
    <col min="12040" max="12040" width="16.25" style="338" customWidth="1"/>
    <col min="12041" max="12064" width="9" style="338" customWidth="1"/>
    <col min="12065" max="12288" width="8.75" style="338"/>
    <col min="12289" max="12289" width="41.75" style="338" customWidth="1"/>
    <col min="12290" max="12293" width="16.375" style="338" customWidth="1"/>
    <col min="12294" max="12294" width="15.25" style="338" customWidth="1"/>
    <col min="12295" max="12295" width="11.875" style="338" customWidth="1"/>
    <col min="12296" max="12296" width="16.25" style="338" customWidth="1"/>
    <col min="12297" max="12320" width="9" style="338" customWidth="1"/>
    <col min="12321" max="12544" width="8.75" style="338"/>
    <col min="12545" max="12545" width="41.75" style="338" customWidth="1"/>
    <col min="12546" max="12549" width="16.375" style="338" customWidth="1"/>
    <col min="12550" max="12550" width="15.25" style="338" customWidth="1"/>
    <col min="12551" max="12551" width="11.875" style="338" customWidth="1"/>
    <col min="12552" max="12552" width="16.25" style="338" customWidth="1"/>
    <col min="12553" max="12576" width="9" style="338" customWidth="1"/>
    <col min="12577" max="12800" width="8.75" style="338"/>
    <col min="12801" max="12801" width="41.75" style="338" customWidth="1"/>
    <col min="12802" max="12805" width="16.375" style="338" customWidth="1"/>
    <col min="12806" max="12806" width="15.25" style="338" customWidth="1"/>
    <col min="12807" max="12807" width="11.875" style="338" customWidth="1"/>
    <col min="12808" max="12808" width="16.25" style="338" customWidth="1"/>
    <col min="12809" max="12832" width="9" style="338" customWidth="1"/>
    <col min="12833" max="13056" width="8.75" style="338"/>
    <col min="13057" max="13057" width="41.75" style="338" customWidth="1"/>
    <col min="13058" max="13061" width="16.375" style="338" customWidth="1"/>
    <col min="13062" max="13062" width="15.25" style="338" customWidth="1"/>
    <col min="13063" max="13063" width="11.875" style="338" customWidth="1"/>
    <col min="13064" max="13064" width="16.25" style="338" customWidth="1"/>
    <col min="13065" max="13088" width="9" style="338" customWidth="1"/>
    <col min="13089" max="13312" width="8.75" style="338"/>
    <col min="13313" max="13313" width="41.75" style="338" customWidth="1"/>
    <col min="13314" max="13317" width="16.375" style="338" customWidth="1"/>
    <col min="13318" max="13318" width="15.25" style="338" customWidth="1"/>
    <col min="13319" max="13319" width="11.875" style="338" customWidth="1"/>
    <col min="13320" max="13320" width="16.25" style="338" customWidth="1"/>
    <col min="13321" max="13344" width="9" style="338" customWidth="1"/>
    <col min="13345" max="13568" width="8.75" style="338"/>
    <col min="13569" max="13569" width="41.75" style="338" customWidth="1"/>
    <col min="13570" max="13573" width="16.375" style="338" customWidth="1"/>
    <col min="13574" max="13574" width="15.25" style="338" customWidth="1"/>
    <col min="13575" max="13575" width="11.875" style="338" customWidth="1"/>
    <col min="13576" max="13576" width="16.25" style="338" customWidth="1"/>
    <col min="13577" max="13600" width="9" style="338" customWidth="1"/>
    <col min="13601" max="13824" width="8.75" style="338"/>
    <col min="13825" max="13825" width="41.75" style="338" customWidth="1"/>
    <col min="13826" max="13829" width="16.375" style="338" customWidth="1"/>
    <col min="13830" max="13830" width="15.25" style="338" customWidth="1"/>
    <col min="13831" max="13831" width="11.875" style="338" customWidth="1"/>
    <col min="13832" max="13832" width="16.25" style="338" customWidth="1"/>
    <col min="13833" max="13856" width="9" style="338" customWidth="1"/>
    <col min="13857" max="14080" width="8.75" style="338"/>
    <col min="14081" max="14081" width="41.75" style="338" customWidth="1"/>
    <col min="14082" max="14085" width="16.375" style="338" customWidth="1"/>
    <col min="14086" max="14086" width="15.25" style="338" customWidth="1"/>
    <col min="14087" max="14087" width="11.875" style="338" customWidth="1"/>
    <col min="14088" max="14088" width="16.25" style="338" customWidth="1"/>
    <col min="14089" max="14112" width="9" style="338" customWidth="1"/>
    <col min="14113" max="14336" width="8.75" style="338"/>
    <col min="14337" max="14337" width="41.75" style="338" customWidth="1"/>
    <col min="14338" max="14341" width="16.375" style="338" customWidth="1"/>
    <col min="14342" max="14342" width="15.25" style="338" customWidth="1"/>
    <col min="14343" max="14343" width="11.875" style="338" customWidth="1"/>
    <col min="14344" max="14344" width="16.25" style="338" customWidth="1"/>
    <col min="14345" max="14368" width="9" style="338" customWidth="1"/>
    <col min="14369" max="14592" width="8.75" style="338"/>
    <col min="14593" max="14593" width="41.75" style="338" customWidth="1"/>
    <col min="14594" max="14597" width="16.375" style="338" customWidth="1"/>
    <col min="14598" max="14598" width="15.25" style="338" customWidth="1"/>
    <col min="14599" max="14599" width="11.875" style="338" customWidth="1"/>
    <col min="14600" max="14600" width="16.25" style="338" customWidth="1"/>
    <col min="14601" max="14624" width="9" style="338" customWidth="1"/>
    <col min="14625" max="14848" width="8.75" style="338"/>
    <col min="14849" max="14849" width="41.75" style="338" customWidth="1"/>
    <col min="14850" max="14853" width="16.375" style="338" customWidth="1"/>
    <col min="14854" max="14854" width="15.25" style="338" customWidth="1"/>
    <col min="14855" max="14855" width="11.875" style="338" customWidth="1"/>
    <col min="14856" max="14856" width="16.25" style="338" customWidth="1"/>
    <col min="14857" max="14880" width="9" style="338" customWidth="1"/>
    <col min="14881" max="15104" width="8.75" style="338"/>
    <col min="15105" max="15105" width="41.75" style="338" customWidth="1"/>
    <col min="15106" max="15109" width="16.375" style="338" customWidth="1"/>
    <col min="15110" max="15110" width="15.25" style="338" customWidth="1"/>
    <col min="15111" max="15111" width="11.875" style="338" customWidth="1"/>
    <col min="15112" max="15112" width="16.25" style="338" customWidth="1"/>
    <col min="15113" max="15136" width="9" style="338" customWidth="1"/>
    <col min="15137" max="15360" width="8.75" style="338"/>
    <col min="15361" max="15361" width="41.75" style="338" customWidth="1"/>
    <col min="15362" max="15365" width="16.375" style="338" customWidth="1"/>
    <col min="15366" max="15366" width="15.25" style="338" customWidth="1"/>
    <col min="15367" max="15367" width="11.875" style="338" customWidth="1"/>
    <col min="15368" max="15368" width="16.25" style="338" customWidth="1"/>
    <col min="15369" max="15392" width="9" style="338" customWidth="1"/>
    <col min="15393" max="15616" width="8.75" style="338"/>
    <col min="15617" max="15617" width="41.75" style="338" customWidth="1"/>
    <col min="15618" max="15621" width="16.375" style="338" customWidth="1"/>
    <col min="15622" max="15622" width="15.25" style="338" customWidth="1"/>
    <col min="15623" max="15623" width="11.875" style="338" customWidth="1"/>
    <col min="15624" max="15624" width="16.25" style="338" customWidth="1"/>
    <col min="15625" max="15648" width="9" style="338" customWidth="1"/>
    <col min="15649" max="15872" width="8.75" style="338"/>
    <col min="15873" max="15873" width="41.75" style="338" customWidth="1"/>
    <col min="15874" max="15877" width="16.375" style="338" customWidth="1"/>
    <col min="15878" max="15878" width="15.25" style="338" customWidth="1"/>
    <col min="15879" max="15879" width="11.875" style="338" customWidth="1"/>
    <col min="15880" max="15880" width="16.25" style="338" customWidth="1"/>
    <col min="15881" max="15904" width="9" style="338" customWidth="1"/>
    <col min="15905" max="16128" width="8.75" style="338"/>
    <col min="16129" max="16129" width="41.75" style="338" customWidth="1"/>
    <col min="16130" max="16133" width="16.375" style="338" customWidth="1"/>
    <col min="16134" max="16134" width="15.25" style="338" customWidth="1"/>
    <col min="16135" max="16135" width="11.875" style="338" customWidth="1"/>
    <col min="16136" max="16136" width="16.25" style="338" customWidth="1"/>
    <col min="16137" max="16160" width="9" style="338" customWidth="1"/>
    <col min="16161" max="16384" width="8.75" style="338"/>
  </cols>
  <sheetData>
    <row r="1" spans="1:5">
      <c r="A1" s="339" t="str">
        <f>目录!C10</f>
        <v>表五</v>
      </c>
      <c r="E1" s="340" t="s">
        <v>62</v>
      </c>
    </row>
    <row r="2" spans="1:5">
      <c r="A2" s="341" t="s">
        <v>1048</v>
      </c>
      <c r="B2" s="341"/>
      <c r="C2" s="341"/>
      <c r="D2" s="341"/>
      <c r="E2" s="341"/>
    </row>
    <row r="3" ht="14.25" spans="5:5">
      <c r="E3" s="340" t="s">
        <v>29</v>
      </c>
    </row>
    <row r="4" ht="45.75" customHeight="1" spans="1:5">
      <c r="A4" s="342" t="s">
        <v>65</v>
      </c>
      <c r="B4" s="343" t="s">
        <v>31</v>
      </c>
      <c r="C4" s="342" t="s">
        <v>32</v>
      </c>
      <c r="D4" s="343" t="s">
        <v>33</v>
      </c>
      <c r="E4" s="342" t="s">
        <v>66</v>
      </c>
    </row>
    <row r="5" ht="14.25" spans="1:5">
      <c r="A5" s="344" t="s">
        <v>67</v>
      </c>
      <c r="B5" s="345">
        <v>9790</v>
      </c>
      <c r="C5" s="345">
        <v>7460</v>
      </c>
      <c r="D5" s="311">
        <v>79.8</v>
      </c>
      <c r="E5" s="344"/>
    </row>
    <row r="6" ht="14.25" spans="1:5">
      <c r="A6" s="346" t="s">
        <v>95</v>
      </c>
      <c r="B6" s="311">
        <v>702</v>
      </c>
      <c r="C6" s="311">
        <v>277</v>
      </c>
      <c r="D6" s="311">
        <v>39.5</v>
      </c>
      <c r="E6" s="344"/>
    </row>
    <row r="7" ht="14.25" spans="1:5">
      <c r="A7" s="346" t="s">
        <v>96</v>
      </c>
      <c r="B7" s="311">
        <v>682</v>
      </c>
      <c r="C7" s="311">
        <v>220</v>
      </c>
      <c r="D7" s="311">
        <v>32.3</v>
      </c>
      <c r="E7" s="344"/>
    </row>
    <row r="8" ht="14.25" spans="1:5">
      <c r="A8" s="346" t="s">
        <v>97</v>
      </c>
      <c r="B8" s="311"/>
      <c r="C8" s="311"/>
      <c r="D8" s="311" t="s">
        <v>69</v>
      </c>
      <c r="E8" s="344"/>
    </row>
    <row r="9" ht="14.25" spans="1:5">
      <c r="A9" s="347" t="s">
        <v>98</v>
      </c>
      <c r="B9" s="311"/>
      <c r="C9" s="311"/>
      <c r="D9" s="311" t="s">
        <v>69</v>
      </c>
      <c r="E9" s="344"/>
    </row>
    <row r="10" ht="14.25" spans="1:5">
      <c r="A10" s="347" t="s">
        <v>99</v>
      </c>
      <c r="B10" s="311">
        <v>20</v>
      </c>
      <c r="C10" s="311"/>
      <c r="D10" s="311">
        <v>0</v>
      </c>
      <c r="E10" s="344"/>
    </row>
    <row r="11" ht="14.25" spans="1:5">
      <c r="A11" s="347" t="s">
        <v>100</v>
      </c>
      <c r="B11" s="311"/>
      <c r="C11" s="311"/>
      <c r="D11" s="311" t="s">
        <v>69</v>
      </c>
      <c r="E11" s="344"/>
    </row>
    <row r="12" ht="14.25" spans="1:5">
      <c r="A12" s="344" t="s">
        <v>101</v>
      </c>
      <c r="B12" s="311"/>
      <c r="C12" s="311">
        <v>47</v>
      </c>
      <c r="D12" s="311" t="s">
        <v>69</v>
      </c>
      <c r="E12" s="344"/>
    </row>
    <row r="13" ht="14.25" spans="1:5">
      <c r="A13" s="344" t="s">
        <v>102</v>
      </c>
      <c r="B13" s="311"/>
      <c r="C13" s="311"/>
      <c r="D13" s="311" t="s">
        <v>69</v>
      </c>
      <c r="E13" s="344"/>
    </row>
    <row r="14" ht="14.25" spans="1:5">
      <c r="A14" s="344" t="s">
        <v>103</v>
      </c>
      <c r="B14" s="311"/>
      <c r="C14" s="311"/>
      <c r="D14" s="311" t="s">
        <v>69</v>
      </c>
      <c r="E14" s="344"/>
    </row>
    <row r="15" ht="14.25" spans="1:5">
      <c r="A15" s="344" t="s">
        <v>104</v>
      </c>
      <c r="B15" s="311"/>
      <c r="C15" s="311"/>
      <c r="D15" s="311" t="s">
        <v>69</v>
      </c>
      <c r="E15" s="344"/>
    </row>
    <row r="16" ht="14.25" spans="1:5">
      <c r="A16" s="344" t="s">
        <v>105</v>
      </c>
      <c r="B16" s="311"/>
      <c r="C16" s="311">
        <v>10</v>
      </c>
      <c r="D16" s="311" t="s">
        <v>69</v>
      </c>
      <c r="E16" s="344"/>
    </row>
    <row r="17" ht="14.25" spans="1:5">
      <c r="A17" s="344" t="s">
        <v>106</v>
      </c>
      <c r="B17" s="311"/>
      <c r="C17" s="311"/>
      <c r="D17" s="311" t="s">
        <v>69</v>
      </c>
      <c r="E17" s="344"/>
    </row>
    <row r="18" ht="14.25" spans="1:5">
      <c r="A18" s="346" t="s">
        <v>107</v>
      </c>
      <c r="B18" s="311">
        <v>212</v>
      </c>
      <c r="C18" s="311">
        <v>250</v>
      </c>
      <c r="D18" s="311">
        <v>117.9</v>
      </c>
      <c r="E18" s="344"/>
    </row>
    <row r="19" ht="14.25" spans="1:5">
      <c r="A19" s="346" t="s">
        <v>96</v>
      </c>
      <c r="B19" s="311">
        <v>212</v>
      </c>
      <c r="C19" s="311">
        <v>250</v>
      </c>
      <c r="D19" s="311">
        <v>117.9</v>
      </c>
      <c r="E19" s="344"/>
    </row>
    <row r="20" ht="14.25" spans="1:5">
      <c r="A20" s="346" t="s">
        <v>97</v>
      </c>
      <c r="B20" s="311"/>
      <c r="C20" s="311"/>
      <c r="D20" s="311" t="s">
        <v>69</v>
      </c>
      <c r="E20" s="344"/>
    </row>
    <row r="21" ht="14.25" spans="1:5">
      <c r="A21" s="347" t="s">
        <v>98</v>
      </c>
      <c r="B21" s="311"/>
      <c r="C21" s="311"/>
      <c r="D21" s="311" t="s">
        <v>69</v>
      </c>
      <c r="E21" s="344"/>
    </row>
    <row r="22" ht="14.25" spans="1:5">
      <c r="A22" s="347" t="s">
        <v>108</v>
      </c>
      <c r="B22" s="311"/>
      <c r="C22" s="311"/>
      <c r="D22" s="311" t="s">
        <v>69</v>
      </c>
      <c r="E22" s="344"/>
    </row>
    <row r="23" ht="14.25" spans="1:5">
      <c r="A23" s="347" t="s">
        <v>109</v>
      </c>
      <c r="B23" s="311"/>
      <c r="C23" s="311"/>
      <c r="D23" s="311" t="s">
        <v>69</v>
      </c>
      <c r="E23" s="344"/>
    </row>
    <row r="24" ht="14.25" spans="1:5">
      <c r="A24" s="347" t="s">
        <v>110</v>
      </c>
      <c r="B24" s="311"/>
      <c r="C24" s="311"/>
      <c r="D24" s="311" t="s">
        <v>69</v>
      </c>
      <c r="E24" s="344"/>
    </row>
    <row r="25" ht="14.25" spans="1:5">
      <c r="A25" s="347" t="s">
        <v>105</v>
      </c>
      <c r="B25" s="311"/>
      <c r="C25" s="311"/>
      <c r="D25" s="311" t="s">
        <v>69</v>
      </c>
      <c r="E25" s="344"/>
    </row>
    <row r="26" ht="14.25" spans="1:5">
      <c r="A26" s="347" t="s">
        <v>111</v>
      </c>
      <c r="B26" s="311"/>
      <c r="C26" s="311"/>
      <c r="D26" s="311" t="s">
        <v>69</v>
      </c>
      <c r="E26" s="344"/>
    </row>
    <row r="27" ht="14.25" spans="1:5">
      <c r="A27" s="346" t="s">
        <v>112</v>
      </c>
      <c r="B27" s="311">
        <v>4024</v>
      </c>
      <c r="C27" s="311">
        <v>1391</v>
      </c>
      <c r="D27" s="311">
        <v>54.4</v>
      </c>
      <c r="E27" s="344"/>
    </row>
    <row r="28" ht="14.25" spans="1:5">
      <c r="A28" s="346" t="s">
        <v>96</v>
      </c>
      <c r="B28" s="311">
        <v>1148</v>
      </c>
      <c r="C28" s="311">
        <v>241</v>
      </c>
      <c r="D28" s="311">
        <v>68.7</v>
      </c>
      <c r="E28" s="344"/>
    </row>
    <row r="29" ht="14.25" spans="1:5">
      <c r="A29" s="346" t="s">
        <v>97</v>
      </c>
      <c r="B29" s="311">
        <v>84</v>
      </c>
      <c r="C29" s="311"/>
      <c r="D29" s="311">
        <v>0</v>
      </c>
      <c r="E29" s="344"/>
    </row>
    <row r="30" ht="14.25" spans="1:5">
      <c r="A30" s="347" t="s">
        <v>98</v>
      </c>
      <c r="B30" s="311"/>
      <c r="C30" s="311"/>
      <c r="D30" s="311" t="s">
        <v>69</v>
      </c>
      <c r="E30" s="344"/>
    </row>
    <row r="31" ht="14.25" spans="1:5">
      <c r="A31" s="347" t="s">
        <v>113</v>
      </c>
      <c r="B31" s="311"/>
      <c r="C31" s="311"/>
      <c r="D31" s="311" t="s">
        <v>69</v>
      </c>
      <c r="E31" s="344"/>
    </row>
    <row r="32" ht="14.25" spans="1:5">
      <c r="A32" s="347" t="s">
        <v>114</v>
      </c>
      <c r="B32" s="311"/>
      <c r="C32" s="311"/>
      <c r="D32" s="311" t="s">
        <v>69</v>
      </c>
      <c r="E32" s="344"/>
    </row>
    <row r="33" ht="14.25" spans="1:5">
      <c r="A33" s="348" t="s">
        <v>115</v>
      </c>
      <c r="B33" s="311"/>
      <c r="C33" s="311"/>
      <c r="D33" s="311" t="s">
        <v>69</v>
      </c>
      <c r="E33" s="344"/>
    </row>
    <row r="34" ht="14.25" spans="1:5">
      <c r="A34" s="346" t="s">
        <v>116</v>
      </c>
      <c r="B34" s="311">
        <v>62</v>
      </c>
      <c r="C34" s="311">
        <v>137</v>
      </c>
      <c r="D34" s="311">
        <v>221</v>
      </c>
      <c r="E34" s="344"/>
    </row>
    <row r="35" ht="14.25" spans="1:5">
      <c r="A35" s="347" t="s">
        <v>117</v>
      </c>
      <c r="B35" s="311"/>
      <c r="C35" s="311"/>
      <c r="D35" s="311" t="s">
        <v>69</v>
      </c>
      <c r="E35" s="344"/>
    </row>
    <row r="36" ht="14.25" spans="1:5">
      <c r="A36" s="347" t="s">
        <v>105</v>
      </c>
      <c r="B36" s="311"/>
      <c r="C36" s="311">
        <v>722</v>
      </c>
      <c r="D36" s="311" t="s">
        <v>69</v>
      </c>
      <c r="E36" s="344"/>
    </row>
    <row r="37" ht="14.25" spans="1:5">
      <c r="A37" s="347" t="s">
        <v>118</v>
      </c>
      <c r="B37" s="311">
        <v>2730</v>
      </c>
      <c r="C37" s="311">
        <v>291</v>
      </c>
      <c r="D37" s="311">
        <v>10.7</v>
      </c>
      <c r="E37" s="344"/>
    </row>
    <row r="38" ht="14.25" spans="1:5">
      <c r="A38" s="346" t="s">
        <v>119</v>
      </c>
      <c r="B38" s="311">
        <v>329</v>
      </c>
      <c r="C38" s="311">
        <v>239</v>
      </c>
      <c r="D38" s="311">
        <v>72.6</v>
      </c>
      <c r="E38" s="344"/>
    </row>
    <row r="39" ht="14.25" spans="1:5">
      <c r="A39" s="346" t="s">
        <v>96</v>
      </c>
      <c r="B39" s="311">
        <v>329</v>
      </c>
      <c r="C39" s="311">
        <v>239</v>
      </c>
      <c r="D39" s="311">
        <v>72.6</v>
      </c>
      <c r="E39" s="344"/>
    </row>
    <row r="40" ht="14.25" spans="1:5">
      <c r="A40" s="346" t="s">
        <v>97</v>
      </c>
      <c r="B40" s="311"/>
      <c r="C40" s="311"/>
      <c r="D40" s="311" t="s">
        <v>69</v>
      </c>
      <c r="E40" s="344"/>
    </row>
    <row r="41" ht="14.25" spans="1:5">
      <c r="A41" s="347" t="s">
        <v>98</v>
      </c>
      <c r="B41" s="311"/>
      <c r="C41" s="311"/>
      <c r="D41" s="311" t="s">
        <v>69</v>
      </c>
      <c r="E41" s="344"/>
    </row>
    <row r="42" ht="14.25" spans="1:5">
      <c r="A42" s="347" t="s">
        <v>120</v>
      </c>
      <c r="B42" s="311"/>
      <c r="C42" s="311"/>
      <c r="D42" s="311" t="s">
        <v>69</v>
      </c>
      <c r="E42" s="344"/>
    </row>
    <row r="43" ht="14.25" spans="1:5">
      <c r="A43" s="347" t="s">
        <v>121</v>
      </c>
      <c r="B43" s="311"/>
      <c r="C43" s="311"/>
      <c r="D43" s="311" t="s">
        <v>69</v>
      </c>
      <c r="E43" s="344"/>
    </row>
    <row r="44" ht="14.25" spans="1:5">
      <c r="A44" s="346" t="s">
        <v>122</v>
      </c>
      <c r="B44" s="311"/>
      <c r="C44" s="311"/>
      <c r="D44" s="311" t="s">
        <v>69</v>
      </c>
      <c r="E44" s="344"/>
    </row>
    <row r="45" ht="14.25" spans="1:5">
      <c r="A45" s="346" t="s">
        <v>123</v>
      </c>
      <c r="B45" s="311"/>
      <c r="C45" s="311"/>
      <c r="D45" s="311" t="s">
        <v>69</v>
      </c>
      <c r="E45" s="344"/>
    </row>
    <row r="46" ht="14.25" spans="1:5">
      <c r="A46" s="346" t="s">
        <v>124</v>
      </c>
      <c r="B46" s="311"/>
      <c r="C46" s="311"/>
      <c r="D46" s="311" t="s">
        <v>69</v>
      </c>
      <c r="E46" s="344"/>
    </row>
    <row r="47" ht="14.25" spans="1:5">
      <c r="A47" s="346" t="s">
        <v>125</v>
      </c>
      <c r="B47" s="311"/>
      <c r="C47" s="311"/>
      <c r="D47" s="311" t="s">
        <v>69</v>
      </c>
      <c r="E47" s="344"/>
    </row>
    <row r="48" ht="14.25" spans="1:5">
      <c r="A48" s="346" t="s">
        <v>105</v>
      </c>
      <c r="B48" s="311"/>
      <c r="C48" s="311"/>
      <c r="D48" s="311" t="s">
        <v>69</v>
      </c>
      <c r="E48" s="344"/>
    </row>
    <row r="49" ht="14.25" spans="1:5">
      <c r="A49" s="347" t="s">
        <v>126</v>
      </c>
      <c r="B49" s="311"/>
      <c r="C49" s="311"/>
      <c r="D49" s="311" t="s">
        <v>69</v>
      </c>
      <c r="E49" s="344"/>
    </row>
    <row r="50" ht="14.25" spans="1:5">
      <c r="A50" s="347" t="s">
        <v>127</v>
      </c>
      <c r="B50" s="311">
        <v>143</v>
      </c>
      <c r="C50" s="311">
        <v>193</v>
      </c>
      <c r="D50" s="311">
        <v>135</v>
      </c>
      <c r="E50" s="344"/>
    </row>
    <row r="51" ht="14.25" spans="1:5">
      <c r="A51" s="347" t="s">
        <v>96</v>
      </c>
      <c r="B51" s="311">
        <v>138</v>
      </c>
      <c r="C51" s="311">
        <v>148</v>
      </c>
      <c r="D51" s="311">
        <v>107.2</v>
      </c>
      <c r="E51" s="344"/>
    </row>
    <row r="52" ht="14.25" spans="1:5">
      <c r="A52" s="344" t="s">
        <v>97</v>
      </c>
      <c r="B52" s="311"/>
      <c r="C52" s="311"/>
      <c r="D52" s="311" t="s">
        <v>69</v>
      </c>
      <c r="E52" s="344"/>
    </row>
    <row r="53" ht="14.25" spans="1:5">
      <c r="A53" s="346" t="s">
        <v>98</v>
      </c>
      <c r="B53" s="311"/>
      <c r="C53" s="311"/>
      <c r="D53" s="311" t="s">
        <v>69</v>
      </c>
      <c r="E53" s="344"/>
    </row>
    <row r="54" ht="14.25" spans="1:5">
      <c r="A54" s="346" t="s">
        <v>128</v>
      </c>
      <c r="B54" s="311"/>
      <c r="C54" s="311"/>
      <c r="D54" s="311" t="s">
        <v>69</v>
      </c>
      <c r="E54" s="344"/>
    </row>
    <row r="55" ht="14.25" spans="1:5">
      <c r="A55" s="346" t="s">
        <v>129</v>
      </c>
      <c r="B55" s="311"/>
      <c r="C55" s="311"/>
      <c r="D55" s="311" t="s">
        <v>69</v>
      </c>
      <c r="E55" s="344"/>
    </row>
    <row r="56" ht="14.25" spans="1:5">
      <c r="A56" s="347" t="s">
        <v>130</v>
      </c>
      <c r="B56" s="311"/>
      <c r="C56" s="311"/>
      <c r="D56" s="311" t="s">
        <v>69</v>
      </c>
      <c r="E56" s="344"/>
    </row>
    <row r="57" ht="14.25" spans="1:5">
      <c r="A57" s="347" t="s">
        <v>131</v>
      </c>
      <c r="B57" s="311">
        <v>5</v>
      </c>
      <c r="C57" s="311">
        <v>45</v>
      </c>
      <c r="D57" s="311">
        <v>900</v>
      </c>
      <c r="E57" s="344"/>
    </row>
    <row r="58" ht="14.25" spans="1:5">
      <c r="A58" s="347" t="s">
        <v>132</v>
      </c>
      <c r="B58" s="311"/>
      <c r="C58" s="311"/>
      <c r="D58" s="311" t="s">
        <v>69</v>
      </c>
      <c r="E58" s="344"/>
    </row>
    <row r="59" ht="14.25" spans="1:5">
      <c r="A59" s="346" t="s">
        <v>105</v>
      </c>
      <c r="B59" s="311"/>
      <c r="C59" s="311"/>
      <c r="D59" s="311" t="s">
        <v>69</v>
      </c>
      <c r="E59" s="344"/>
    </row>
    <row r="60" ht="14.25" spans="1:5">
      <c r="A60" s="347" t="s">
        <v>133</v>
      </c>
      <c r="B60" s="311"/>
      <c r="C60" s="311"/>
      <c r="D60" s="311" t="s">
        <v>69</v>
      </c>
      <c r="E60" s="344"/>
    </row>
    <row r="61" ht="14.25" spans="1:5">
      <c r="A61" s="348" t="s">
        <v>134</v>
      </c>
      <c r="B61" s="311">
        <v>778</v>
      </c>
      <c r="C61" s="311">
        <v>462</v>
      </c>
      <c r="D61" s="311">
        <v>59.4</v>
      </c>
      <c r="E61" s="344"/>
    </row>
    <row r="62" ht="14.25" spans="1:5">
      <c r="A62" s="347" t="s">
        <v>96</v>
      </c>
      <c r="B62" s="311">
        <v>475</v>
      </c>
      <c r="C62" s="311">
        <v>457</v>
      </c>
      <c r="D62" s="311">
        <v>96.2</v>
      </c>
      <c r="E62" s="344"/>
    </row>
    <row r="63" ht="14.25" spans="1:5">
      <c r="A63" s="344" t="s">
        <v>97</v>
      </c>
      <c r="B63" s="311"/>
      <c r="C63" s="311"/>
      <c r="D63" s="311" t="s">
        <v>69</v>
      </c>
      <c r="E63" s="344"/>
    </row>
    <row r="64" ht="14.25" spans="1:5">
      <c r="A64" s="344" t="s">
        <v>98</v>
      </c>
      <c r="B64" s="311"/>
      <c r="C64" s="311"/>
      <c r="D64" s="311" t="s">
        <v>69</v>
      </c>
      <c r="E64" s="344"/>
    </row>
    <row r="65" ht="14.25" spans="1:5">
      <c r="A65" s="344" t="s">
        <v>135</v>
      </c>
      <c r="B65" s="311"/>
      <c r="C65" s="311"/>
      <c r="D65" s="311" t="s">
        <v>69</v>
      </c>
      <c r="E65" s="344"/>
    </row>
    <row r="66" ht="14.25" spans="1:5">
      <c r="A66" s="344" t="s">
        <v>136</v>
      </c>
      <c r="B66" s="311"/>
      <c r="C66" s="311"/>
      <c r="D66" s="311" t="s">
        <v>69</v>
      </c>
      <c r="E66" s="344"/>
    </row>
    <row r="67" ht="14.25" spans="1:5">
      <c r="A67" s="344" t="s">
        <v>137</v>
      </c>
      <c r="B67" s="311"/>
      <c r="C67" s="311"/>
      <c r="D67" s="311" t="s">
        <v>69</v>
      </c>
      <c r="E67" s="344"/>
    </row>
    <row r="68" ht="14.25" spans="1:5">
      <c r="A68" s="346" t="s">
        <v>138</v>
      </c>
      <c r="B68" s="311"/>
      <c r="C68" s="311"/>
      <c r="D68" s="311" t="s">
        <v>69</v>
      </c>
      <c r="E68" s="344"/>
    </row>
    <row r="69" ht="14.25" spans="1:5">
      <c r="A69" s="347" t="s">
        <v>139</v>
      </c>
      <c r="B69" s="311"/>
      <c r="C69" s="311"/>
      <c r="D69" s="311" t="s">
        <v>69</v>
      </c>
      <c r="E69" s="344"/>
    </row>
    <row r="70" ht="14.25" spans="1:5">
      <c r="A70" s="347" t="s">
        <v>105</v>
      </c>
      <c r="B70" s="311"/>
      <c r="C70" s="311"/>
      <c r="D70" s="311" t="s">
        <v>69</v>
      </c>
      <c r="E70" s="344"/>
    </row>
    <row r="71" ht="14.25" spans="1:5">
      <c r="A71" s="347" t="s">
        <v>140</v>
      </c>
      <c r="B71" s="311">
        <v>303</v>
      </c>
      <c r="C71" s="311">
        <v>5</v>
      </c>
      <c r="D71" s="311">
        <v>1.7</v>
      </c>
      <c r="E71" s="344"/>
    </row>
    <row r="72" ht="14.25" spans="1:5">
      <c r="A72" s="346" t="s">
        <v>141</v>
      </c>
      <c r="B72" s="311">
        <v>13</v>
      </c>
      <c r="C72" s="311">
        <v>240</v>
      </c>
      <c r="D72" s="311">
        <v>1846.2</v>
      </c>
      <c r="E72" s="344"/>
    </row>
    <row r="73" ht="14.25" spans="1:5">
      <c r="A73" s="346" t="s">
        <v>96</v>
      </c>
      <c r="B73" s="311"/>
      <c r="C73" s="311"/>
      <c r="D73" s="311" t="s">
        <v>69</v>
      </c>
      <c r="E73" s="344"/>
    </row>
    <row r="74" ht="14.25" spans="1:5">
      <c r="A74" s="346" t="s">
        <v>97</v>
      </c>
      <c r="B74" s="311"/>
      <c r="C74" s="311"/>
      <c r="D74" s="311" t="s">
        <v>69</v>
      </c>
      <c r="E74" s="344"/>
    </row>
    <row r="75" ht="14.25" spans="1:5">
      <c r="A75" s="347" t="s">
        <v>98</v>
      </c>
      <c r="B75" s="311"/>
      <c r="C75" s="311"/>
      <c r="D75" s="311" t="s">
        <v>69</v>
      </c>
      <c r="E75" s="344"/>
    </row>
    <row r="76" ht="14.25" spans="1:5">
      <c r="A76" s="347" t="s">
        <v>142</v>
      </c>
      <c r="B76" s="311"/>
      <c r="C76" s="311"/>
      <c r="D76" s="311" t="s">
        <v>69</v>
      </c>
      <c r="E76" s="344"/>
    </row>
    <row r="77" ht="14.25" spans="1:5">
      <c r="A77" s="347" t="s">
        <v>143</v>
      </c>
      <c r="B77" s="311"/>
      <c r="C77" s="311"/>
      <c r="D77" s="311" t="s">
        <v>69</v>
      </c>
      <c r="E77" s="344"/>
    </row>
    <row r="78" ht="14.25" spans="1:5">
      <c r="A78" s="344" t="s">
        <v>144</v>
      </c>
      <c r="B78" s="311"/>
      <c r="C78" s="311"/>
      <c r="D78" s="311" t="s">
        <v>69</v>
      </c>
      <c r="E78" s="344"/>
    </row>
    <row r="79" ht="14.25" spans="1:5">
      <c r="A79" s="346" t="s">
        <v>145</v>
      </c>
      <c r="B79" s="311"/>
      <c r="C79" s="311"/>
      <c r="D79" s="311" t="s">
        <v>69</v>
      </c>
      <c r="E79" s="344"/>
    </row>
    <row r="80" ht="14.25" spans="1:5">
      <c r="A80" s="346" t="s">
        <v>146</v>
      </c>
      <c r="B80" s="311"/>
      <c r="C80" s="311"/>
      <c r="D80" s="311" t="s">
        <v>69</v>
      </c>
      <c r="E80" s="344"/>
    </row>
    <row r="81" ht="14.25" spans="1:5">
      <c r="A81" s="346" t="s">
        <v>138</v>
      </c>
      <c r="B81" s="311">
        <v>13</v>
      </c>
      <c r="C81" s="311"/>
      <c r="D81" s="311">
        <v>0</v>
      </c>
      <c r="E81" s="344"/>
    </row>
    <row r="82" ht="14.25" spans="1:5">
      <c r="A82" s="347" t="s">
        <v>105</v>
      </c>
      <c r="B82" s="311"/>
      <c r="C82" s="311"/>
      <c r="D82" s="311" t="s">
        <v>69</v>
      </c>
      <c r="E82" s="344"/>
    </row>
    <row r="83" ht="14.25" spans="1:5">
      <c r="A83" s="347" t="s">
        <v>147</v>
      </c>
      <c r="B83" s="311"/>
      <c r="C83" s="311">
        <v>240</v>
      </c>
      <c r="D83" s="311" t="s">
        <v>69</v>
      </c>
      <c r="E83" s="344"/>
    </row>
    <row r="84" ht="14.25" spans="1:5">
      <c r="A84" s="347" t="s">
        <v>148</v>
      </c>
      <c r="B84" s="311">
        <v>161</v>
      </c>
      <c r="C84" s="311">
        <v>191</v>
      </c>
      <c r="D84" s="311">
        <v>118.6</v>
      </c>
      <c r="E84" s="344"/>
    </row>
    <row r="85" ht="14.25" spans="1:5">
      <c r="A85" s="346" t="s">
        <v>96</v>
      </c>
      <c r="B85" s="311">
        <v>112</v>
      </c>
      <c r="C85" s="311">
        <v>141</v>
      </c>
      <c r="D85" s="311">
        <v>125.9</v>
      </c>
      <c r="E85" s="344"/>
    </row>
    <row r="86" ht="14.25" spans="1:5">
      <c r="A86" s="346" t="s">
        <v>97</v>
      </c>
      <c r="B86" s="311"/>
      <c r="C86" s="311"/>
      <c r="D86" s="311" t="s">
        <v>69</v>
      </c>
      <c r="E86" s="344"/>
    </row>
    <row r="87" ht="14.25" spans="1:5">
      <c r="A87" s="346" t="s">
        <v>98</v>
      </c>
      <c r="B87" s="311"/>
      <c r="C87" s="311"/>
      <c r="D87" s="311" t="s">
        <v>69</v>
      </c>
      <c r="E87" s="344"/>
    </row>
    <row r="88" ht="14.25" spans="1:5">
      <c r="A88" s="349" t="s">
        <v>149</v>
      </c>
      <c r="B88" s="311">
        <v>4</v>
      </c>
      <c r="C88" s="311"/>
      <c r="D88" s="311">
        <v>0</v>
      </c>
      <c r="E88" s="344"/>
    </row>
    <row r="89" ht="14.25" spans="1:5">
      <c r="A89" s="347" t="s">
        <v>150</v>
      </c>
      <c r="B89" s="311"/>
      <c r="C89" s="311"/>
      <c r="D89" s="311" t="s">
        <v>69</v>
      </c>
      <c r="E89" s="344"/>
    </row>
    <row r="90" ht="14.25" spans="1:5">
      <c r="A90" s="347" t="s">
        <v>138</v>
      </c>
      <c r="B90" s="311">
        <v>5</v>
      </c>
      <c r="C90" s="311">
        <v>14</v>
      </c>
      <c r="D90" s="311">
        <v>280</v>
      </c>
      <c r="E90" s="344"/>
    </row>
    <row r="91" ht="14.25" spans="1:5">
      <c r="A91" s="347" t="s">
        <v>105</v>
      </c>
      <c r="B91" s="311"/>
      <c r="C91" s="311"/>
      <c r="D91" s="311" t="s">
        <v>69</v>
      </c>
      <c r="E91" s="344"/>
    </row>
    <row r="92" ht="14.25" spans="1:5">
      <c r="A92" s="344" t="s">
        <v>151</v>
      </c>
      <c r="B92" s="311">
        <v>40</v>
      </c>
      <c r="C92" s="311">
        <v>36</v>
      </c>
      <c r="D92" s="311">
        <v>90</v>
      </c>
      <c r="E92" s="344"/>
    </row>
    <row r="93" ht="14.25" spans="1:5">
      <c r="A93" s="346" t="s">
        <v>152</v>
      </c>
      <c r="B93" s="311">
        <v>0</v>
      </c>
      <c r="C93" s="311">
        <v>0</v>
      </c>
      <c r="D93" s="311" t="s">
        <v>69</v>
      </c>
      <c r="E93" s="344"/>
    </row>
    <row r="94" ht="14.25" spans="1:5">
      <c r="A94" s="346" t="s">
        <v>96</v>
      </c>
      <c r="B94" s="311"/>
      <c r="C94" s="311"/>
      <c r="D94" s="311" t="s">
        <v>69</v>
      </c>
      <c r="E94" s="344"/>
    </row>
    <row r="95" ht="14.25" spans="1:5">
      <c r="A95" s="347" t="s">
        <v>97</v>
      </c>
      <c r="B95" s="311"/>
      <c r="C95" s="311"/>
      <c r="D95" s="311" t="s">
        <v>69</v>
      </c>
      <c r="E95" s="344"/>
    </row>
    <row r="96" ht="14.25" spans="1:5">
      <c r="A96" s="347" t="s">
        <v>98</v>
      </c>
      <c r="B96" s="311"/>
      <c r="C96" s="311"/>
      <c r="D96" s="311" t="s">
        <v>69</v>
      </c>
      <c r="E96" s="344"/>
    </row>
    <row r="97" ht="14.25" spans="1:5">
      <c r="A97" s="346" t="s">
        <v>153</v>
      </c>
      <c r="B97" s="311"/>
      <c r="C97" s="311"/>
      <c r="D97" s="311" t="s">
        <v>69</v>
      </c>
      <c r="E97" s="344"/>
    </row>
    <row r="98" ht="14.25" spans="1:5">
      <c r="A98" s="346" t="s">
        <v>154</v>
      </c>
      <c r="B98" s="311"/>
      <c r="C98" s="311"/>
      <c r="D98" s="311" t="s">
        <v>69</v>
      </c>
      <c r="E98" s="344"/>
    </row>
    <row r="99" ht="14.25" spans="1:5">
      <c r="A99" s="346" t="s">
        <v>138</v>
      </c>
      <c r="B99" s="311"/>
      <c r="C99" s="311"/>
      <c r="D99" s="311" t="s">
        <v>69</v>
      </c>
      <c r="E99" s="344"/>
    </row>
    <row r="100" ht="14.25" spans="1:5">
      <c r="A100" s="346" t="s">
        <v>155</v>
      </c>
      <c r="B100" s="311"/>
      <c r="C100" s="311"/>
      <c r="D100" s="311" t="s">
        <v>69</v>
      </c>
      <c r="E100" s="344"/>
    </row>
    <row r="101" ht="14.25" spans="1:5">
      <c r="A101" s="346" t="s">
        <v>156</v>
      </c>
      <c r="B101" s="311"/>
      <c r="C101" s="311"/>
      <c r="D101" s="311" t="s">
        <v>69</v>
      </c>
      <c r="E101" s="344"/>
    </row>
    <row r="102" ht="14.25" spans="1:5">
      <c r="A102" s="346" t="s">
        <v>157</v>
      </c>
      <c r="B102" s="311"/>
      <c r="C102" s="311"/>
      <c r="D102" s="311" t="s">
        <v>69</v>
      </c>
      <c r="E102" s="344"/>
    </row>
    <row r="103" ht="14.25" spans="1:5">
      <c r="A103" s="346" t="s">
        <v>158</v>
      </c>
      <c r="B103" s="311"/>
      <c r="C103" s="311"/>
      <c r="D103" s="311" t="s">
        <v>69</v>
      </c>
      <c r="E103" s="344"/>
    </row>
    <row r="104" ht="14.25" spans="1:5">
      <c r="A104" s="347" t="s">
        <v>105</v>
      </c>
      <c r="B104" s="311"/>
      <c r="C104" s="311"/>
      <c r="D104" s="311" t="s">
        <v>69</v>
      </c>
      <c r="E104" s="344"/>
    </row>
    <row r="105" ht="14.25" spans="1:5">
      <c r="A105" s="347" t="s">
        <v>159</v>
      </c>
      <c r="B105" s="311"/>
      <c r="C105" s="311"/>
      <c r="D105" s="311" t="s">
        <v>69</v>
      </c>
      <c r="E105" s="344"/>
    </row>
    <row r="106" ht="14.25" spans="1:5">
      <c r="A106" s="347" t="s">
        <v>160</v>
      </c>
      <c r="B106" s="311">
        <v>10</v>
      </c>
      <c r="C106" s="311">
        <v>20</v>
      </c>
      <c r="D106" s="311">
        <v>200</v>
      </c>
      <c r="E106" s="344"/>
    </row>
    <row r="107" ht="14.25" spans="1:5">
      <c r="A107" s="347" t="s">
        <v>96</v>
      </c>
      <c r="B107" s="311"/>
      <c r="C107" s="311"/>
      <c r="D107" s="311" t="s">
        <v>69</v>
      </c>
      <c r="E107" s="344"/>
    </row>
    <row r="108" ht="14.25" spans="1:5">
      <c r="A108" s="346" t="s">
        <v>97</v>
      </c>
      <c r="B108" s="311"/>
      <c r="C108" s="311"/>
      <c r="D108" s="311" t="s">
        <v>69</v>
      </c>
      <c r="E108" s="344"/>
    </row>
    <row r="109" ht="14.25" spans="1:5">
      <c r="A109" s="346" t="s">
        <v>98</v>
      </c>
      <c r="B109" s="311"/>
      <c r="C109" s="311"/>
      <c r="D109" s="311" t="s">
        <v>69</v>
      </c>
      <c r="E109" s="344"/>
    </row>
    <row r="110" ht="14.25" spans="1:5">
      <c r="A110" s="346" t="s">
        <v>161</v>
      </c>
      <c r="B110" s="311"/>
      <c r="C110" s="311"/>
      <c r="D110" s="311" t="s">
        <v>69</v>
      </c>
      <c r="E110" s="344"/>
    </row>
    <row r="111" ht="14.25" spans="1:5">
      <c r="A111" s="347" t="s">
        <v>162</v>
      </c>
      <c r="B111" s="311"/>
      <c r="C111" s="311"/>
      <c r="D111" s="311" t="s">
        <v>69</v>
      </c>
      <c r="E111" s="344"/>
    </row>
    <row r="112" ht="14.25" spans="1:5">
      <c r="A112" s="347" t="s">
        <v>163</v>
      </c>
      <c r="B112" s="311"/>
      <c r="C112" s="311"/>
      <c r="D112" s="311" t="s">
        <v>69</v>
      </c>
      <c r="E112" s="344"/>
    </row>
    <row r="113" ht="14.25" spans="1:5">
      <c r="A113" s="346" t="s">
        <v>164</v>
      </c>
      <c r="B113" s="311"/>
      <c r="C113" s="311"/>
      <c r="D113" s="311" t="s">
        <v>69</v>
      </c>
      <c r="E113" s="344"/>
    </row>
    <row r="114" ht="14.25" spans="1:5">
      <c r="A114" s="349" t="s">
        <v>105</v>
      </c>
      <c r="B114" s="311"/>
      <c r="C114" s="311"/>
      <c r="D114" s="311" t="s">
        <v>69</v>
      </c>
      <c r="E114" s="344"/>
    </row>
    <row r="115" ht="14.25" spans="1:5">
      <c r="A115" s="347" t="s">
        <v>165</v>
      </c>
      <c r="B115" s="311">
        <v>10</v>
      </c>
      <c r="C115" s="311">
        <v>20</v>
      </c>
      <c r="D115" s="311">
        <v>200</v>
      </c>
      <c r="E115" s="344"/>
    </row>
    <row r="116" ht="14.25" spans="1:5">
      <c r="A116" s="350" t="s">
        <v>166</v>
      </c>
      <c r="B116" s="311">
        <v>550</v>
      </c>
      <c r="C116" s="311">
        <v>850</v>
      </c>
      <c r="D116" s="311">
        <v>154.5</v>
      </c>
      <c r="E116" s="344"/>
    </row>
    <row r="117" ht="14.25" spans="1:5">
      <c r="A117" s="346" t="s">
        <v>96</v>
      </c>
      <c r="B117" s="311">
        <v>550</v>
      </c>
      <c r="C117" s="311">
        <v>850</v>
      </c>
      <c r="D117" s="311">
        <v>154.5</v>
      </c>
      <c r="E117" s="344"/>
    </row>
    <row r="118" ht="14.25" spans="1:5">
      <c r="A118" s="346" t="s">
        <v>97</v>
      </c>
      <c r="B118" s="311"/>
      <c r="C118" s="311"/>
      <c r="D118" s="311" t="s">
        <v>69</v>
      </c>
      <c r="E118" s="344"/>
    </row>
    <row r="119" ht="14.25" spans="1:5">
      <c r="A119" s="346" t="s">
        <v>98</v>
      </c>
      <c r="B119" s="311"/>
      <c r="C119" s="311"/>
      <c r="D119" s="311" t="s">
        <v>69</v>
      </c>
      <c r="E119" s="344"/>
    </row>
    <row r="120" ht="14.25" spans="1:5">
      <c r="A120" s="347" t="s">
        <v>167</v>
      </c>
      <c r="B120" s="311"/>
      <c r="C120" s="311"/>
      <c r="D120" s="311" t="s">
        <v>69</v>
      </c>
      <c r="E120" s="344"/>
    </row>
    <row r="121" ht="14.25" spans="1:5">
      <c r="A121" s="347" t="s">
        <v>168</v>
      </c>
      <c r="B121" s="311"/>
      <c r="C121" s="311"/>
      <c r="D121" s="311" t="s">
        <v>69</v>
      </c>
      <c r="E121" s="344"/>
    </row>
    <row r="122" ht="14.25" spans="1:5">
      <c r="A122" s="347" t="s">
        <v>169</v>
      </c>
      <c r="B122" s="311"/>
      <c r="C122" s="311"/>
      <c r="D122" s="311" t="s">
        <v>69</v>
      </c>
      <c r="E122" s="344"/>
    </row>
    <row r="123" ht="14.25" spans="1:5">
      <c r="A123" s="346" t="s">
        <v>105</v>
      </c>
      <c r="B123" s="311"/>
      <c r="C123" s="311"/>
      <c r="D123" s="311" t="s">
        <v>69</v>
      </c>
      <c r="E123" s="344"/>
    </row>
    <row r="124" ht="14.25" spans="1:5">
      <c r="A124" s="346" t="s">
        <v>170</v>
      </c>
      <c r="B124" s="311"/>
      <c r="C124" s="311"/>
      <c r="D124" s="311" t="s">
        <v>69</v>
      </c>
      <c r="E124" s="344"/>
    </row>
    <row r="125" ht="14.25" spans="1:5">
      <c r="A125" s="344" t="s">
        <v>171</v>
      </c>
      <c r="B125" s="311">
        <v>47</v>
      </c>
      <c r="C125" s="311">
        <v>80</v>
      </c>
      <c r="D125" s="311">
        <v>170.2</v>
      </c>
      <c r="E125" s="344"/>
    </row>
    <row r="126" ht="14.25" spans="1:5">
      <c r="A126" s="346" t="s">
        <v>96</v>
      </c>
      <c r="B126" s="311">
        <v>22</v>
      </c>
      <c r="C126" s="311">
        <v>80</v>
      </c>
      <c r="D126" s="311">
        <v>363.6</v>
      </c>
      <c r="E126" s="344"/>
    </row>
    <row r="127" ht="14.25" spans="1:5">
      <c r="A127" s="346" t="s">
        <v>97</v>
      </c>
      <c r="B127" s="311"/>
      <c r="C127" s="311"/>
      <c r="D127" s="311" t="s">
        <v>69</v>
      </c>
      <c r="E127" s="344"/>
    </row>
    <row r="128" ht="14.25" spans="1:5">
      <c r="A128" s="346" t="s">
        <v>98</v>
      </c>
      <c r="B128" s="311"/>
      <c r="C128" s="311"/>
      <c r="D128" s="311" t="s">
        <v>69</v>
      </c>
      <c r="E128" s="344"/>
    </row>
    <row r="129" ht="14.25" spans="1:5">
      <c r="A129" s="347" t="s">
        <v>172</v>
      </c>
      <c r="B129" s="311"/>
      <c r="C129" s="311"/>
      <c r="D129" s="311" t="s">
        <v>69</v>
      </c>
      <c r="E129" s="344"/>
    </row>
    <row r="130" ht="14.25" spans="1:5">
      <c r="A130" s="347" t="s">
        <v>173</v>
      </c>
      <c r="B130" s="311"/>
      <c r="C130" s="311"/>
      <c r="D130" s="311" t="s">
        <v>69</v>
      </c>
      <c r="E130" s="344"/>
    </row>
    <row r="131" ht="14.25" spans="1:5">
      <c r="A131" s="347" t="s">
        <v>174</v>
      </c>
      <c r="B131" s="311"/>
      <c r="C131" s="311"/>
      <c r="D131" s="311" t="s">
        <v>69</v>
      </c>
      <c r="E131" s="344"/>
    </row>
    <row r="132" ht="14.25" spans="1:5">
      <c r="A132" s="346" t="s">
        <v>175</v>
      </c>
      <c r="B132" s="311"/>
      <c r="C132" s="311"/>
      <c r="D132" s="311" t="s">
        <v>69</v>
      </c>
      <c r="E132" s="344"/>
    </row>
    <row r="133" ht="14.25" spans="1:5">
      <c r="A133" s="346" t="s">
        <v>176</v>
      </c>
      <c r="B133" s="311">
        <v>25</v>
      </c>
      <c r="C133" s="311"/>
      <c r="D133" s="311">
        <v>0</v>
      </c>
      <c r="E133" s="344"/>
    </row>
    <row r="134" ht="14.25" spans="1:5">
      <c r="A134" s="346" t="s">
        <v>105</v>
      </c>
      <c r="B134" s="311"/>
      <c r="C134" s="311"/>
      <c r="D134" s="311" t="s">
        <v>69</v>
      </c>
      <c r="E134" s="344"/>
    </row>
    <row r="135" ht="14.25" spans="1:5">
      <c r="A135" s="347" t="s">
        <v>177</v>
      </c>
      <c r="B135" s="311"/>
      <c r="C135" s="311"/>
      <c r="D135" s="311" t="s">
        <v>69</v>
      </c>
      <c r="E135" s="344"/>
    </row>
    <row r="136" ht="14.25" spans="1:5">
      <c r="A136" s="347" t="s">
        <v>178</v>
      </c>
      <c r="B136" s="311">
        <v>0</v>
      </c>
      <c r="C136" s="311">
        <v>0</v>
      </c>
      <c r="D136" s="311" t="s">
        <v>69</v>
      </c>
      <c r="E136" s="344"/>
    </row>
    <row r="137" ht="14.25" spans="1:5">
      <c r="A137" s="347" t="s">
        <v>96</v>
      </c>
      <c r="B137" s="311"/>
      <c r="C137" s="311"/>
      <c r="D137" s="311" t="s">
        <v>69</v>
      </c>
      <c r="E137" s="344"/>
    </row>
    <row r="138" ht="14.25" spans="1:5">
      <c r="A138" s="344" t="s">
        <v>97</v>
      </c>
      <c r="B138" s="311"/>
      <c r="C138" s="311"/>
      <c r="D138" s="311" t="s">
        <v>69</v>
      </c>
      <c r="E138" s="344"/>
    </row>
    <row r="139" ht="14.25" spans="1:5">
      <c r="A139" s="346" t="s">
        <v>98</v>
      </c>
      <c r="B139" s="311"/>
      <c r="C139" s="311"/>
      <c r="D139" s="311" t="s">
        <v>69</v>
      </c>
      <c r="E139" s="344"/>
    </row>
    <row r="140" ht="14.25" spans="1:5">
      <c r="A140" s="346" t="s">
        <v>179</v>
      </c>
      <c r="B140" s="311"/>
      <c r="C140" s="311"/>
      <c r="D140" s="311" t="s">
        <v>69</v>
      </c>
      <c r="E140" s="344"/>
    </row>
    <row r="141" ht="14.25" spans="1:5">
      <c r="A141" s="346" t="s">
        <v>180</v>
      </c>
      <c r="B141" s="311"/>
      <c r="C141" s="311"/>
      <c r="D141" s="311" t="s">
        <v>69</v>
      </c>
      <c r="E141" s="344"/>
    </row>
    <row r="142" ht="14.25" spans="1:5">
      <c r="A142" s="349" t="s">
        <v>181</v>
      </c>
      <c r="B142" s="311"/>
      <c r="C142" s="311"/>
      <c r="D142" s="311" t="s">
        <v>69</v>
      </c>
      <c r="E142" s="344"/>
    </row>
    <row r="143" ht="14.25" spans="1:5">
      <c r="A143" s="347" t="s">
        <v>182</v>
      </c>
      <c r="B143" s="311"/>
      <c r="C143" s="311"/>
      <c r="D143" s="311" t="s">
        <v>69</v>
      </c>
      <c r="E143" s="344"/>
    </row>
    <row r="144" ht="14.25" spans="1:5">
      <c r="A144" s="346" t="s">
        <v>183</v>
      </c>
      <c r="B144" s="311"/>
      <c r="C144" s="311"/>
      <c r="D144" s="311" t="s">
        <v>69</v>
      </c>
      <c r="E144" s="344"/>
    </row>
    <row r="145" ht="14.25" spans="1:5">
      <c r="A145" s="346" t="s">
        <v>184</v>
      </c>
      <c r="B145" s="311"/>
      <c r="C145" s="311"/>
      <c r="D145" s="311" t="s">
        <v>69</v>
      </c>
      <c r="E145" s="344"/>
    </row>
    <row r="146" ht="14.25" spans="1:5">
      <c r="A146" s="346" t="s">
        <v>185</v>
      </c>
      <c r="B146" s="311"/>
      <c r="C146" s="311"/>
      <c r="D146" s="311" t="s">
        <v>69</v>
      </c>
      <c r="E146" s="344"/>
    </row>
    <row r="147" ht="14.25" spans="1:5">
      <c r="A147" s="346" t="s">
        <v>105</v>
      </c>
      <c r="B147" s="311"/>
      <c r="C147" s="311"/>
      <c r="D147" s="311" t="s">
        <v>69</v>
      </c>
      <c r="E147" s="344"/>
    </row>
    <row r="148" ht="14.25" spans="1:5">
      <c r="A148" s="346" t="s">
        <v>186</v>
      </c>
      <c r="B148" s="311"/>
      <c r="C148" s="311"/>
      <c r="D148" s="311" t="s">
        <v>69</v>
      </c>
      <c r="E148" s="344"/>
    </row>
    <row r="149" ht="14.25" spans="1:5">
      <c r="A149" s="346" t="s">
        <v>187</v>
      </c>
      <c r="B149" s="311">
        <v>0</v>
      </c>
      <c r="C149" s="311">
        <v>0</v>
      </c>
      <c r="D149" s="311" t="s">
        <v>69</v>
      </c>
      <c r="E149" s="344"/>
    </row>
    <row r="150" ht="14.25" spans="1:5">
      <c r="A150" s="346" t="s">
        <v>96</v>
      </c>
      <c r="B150" s="311"/>
      <c r="C150" s="311"/>
      <c r="D150" s="311" t="s">
        <v>69</v>
      </c>
      <c r="E150" s="344"/>
    </row>
    <row r="151" ht="14.25" spans="1:5">
      <c r="A151" s="346" t="s">
        <v>97</v>
      </c>
      <c r="B151" s="311"/>
      <c r="C151" s="311"/>
      <c r="D151" s="311" t="s">
        <v>69</v>
      </c>
      <c r="E151" s="344"/>
    </row>
    <row r="152" ht="14.25" spans="1:5">
      <c r="A152" s="347" t="s">
        <v>98</v>
      </c>
      <c r="B152" s="311"/>
      <c r="C152" s="311"/>
      <c r="D152" s="311" t="s">
        <v>69</v>
      </c>
      <c r="E152" s="344"/>
    </row>
    <row r="153" ht="14.25" spans="1:5">
      <c r="A153" s="347" t="s">
        <v>188</v>
      </c>
      <c r="B153" s="311"/>
      <c r="C153" s="311"/>
      <c r="D153" s="311" t="s">
        <v>69</v>
      </c>
      <c r="E153" s="344"/>
    </row>
    <row r="154" ht="14.25" spans="1:5">
      <c r="A154" s="347" t="s">
        <v>105</v>
      </c>
      <c r="B154" s="311"/>
      <c r="C154" s="311"/>
      <c r="D154" s="311" t="s">
        <v>69</v>
      </c>
      <c r="E154" s="344"/>
    </row>
    <row r="155" ht="14.25" spans="1:5">
      <c r="A155" s="344" t="s">
        <v>189</v>
      </c>
      <c r="B155" s="311"/>
      <c r="C155" s="311"/>
      <c r="D155" s="311" t="s">
        <v>69</v>
      </c>
      <c r="E155" s="344"/>
    </row>
    <row r="156" ht="14.25" spans="1:5">
      <c r="A156" s="346" t="s">
        <v>190</v>
      </c>
      <c r="B156" s="311">
        <v>0</v>
      </c>
      <c r="C156" s="311">
        <v>0</v>
      </c>
      <c r="D156" s="311" t="s">
        <v>69</v>
      </c>
      <c r="E156" s="344"/>
    </row>
    <row r="157" ht="14.25" spans="1:5">
      <c r="A157" s="346" t="s">
        <v>96</v>
      </c>
      <c r="B157" s="311"/>
      <c r="C157" s="311"/>
      <c r="D157" s="311" t="s">
        <v>69</v>
      </c>
      <c r="E157" s="344"/>
    </row>
    <row r="158" ht="14.25" spans="1:5">
      <c r="A158" s="347" t="s">
        <v>97</v>
      </c>
      <c r="B158" s="311"/>
      <c r="C158" s="311"/>
      <c r="D158" s="311" t="s">
        <v>69</v>
      </c>
      <c r="E158" s="344"/>
    </row>
    <row r="159" ht="14.25" spans="1:5">
      <c r="A159" s="347" t="s">
        <v>98</v>
      </c>
      <c r="B159" s="311"/>
      <c r="C159" s="311"/>
      <c r="D159" s="311" t="s">
        <v>69</v>
      </c>
      <c r="E159" s="344"/>
    </row>
    <row r="160" ht="14.25" spans="1:5">
      <c r="A160" s="347" t="s">
        <v>191</v>
      </c>
      <c r="B160" s="311"/>
      <c r="C160" s="311"/>
      <c r="D160" s="311" t="s">
        <v>69</v>
      </c>
      <c r="E160" s="344"/>
    </row>
    <row r="161" ht="14.25" spans="1:5">
      <c r="A161" s="344" t="s">
        <v>192</v>
      </c>
      <c r="B161" s="311"/>
      <c r="C161" s="311"/>
      <c r="D161" s="311" t="s">
        <v>69</v>
      </c>
      <c r="E161" s="344"/>
    </row>
    <row r="162" ht="14.25" spans="1:5">
      <c r="A162" s="346" t="s">
        <v>105</v>
      </c>
      <c r="B162" s="311"/>
      <c r="C162" s="311"/>
      <c r="D162" s="311" t="s">
        <v>69</v>
      </c>
      <c r="E162" s="344"/>
    </row>
    <row r="163" ht="14.25" spans="1:5">
      <c r="A163" s="346" t="s">
        <v>193</v>
      </c>
      <c r="B163" s="311"/>
      <c r="C163" s="311"/>
      <c r="D163" s="311" t="s">
        <v>69</v>
      </c>
      <c r="E163" s="344"/>
    </row>
    <row r="164" ht="14.25" spans="1:5">
      <c r="A164" s="347" t="s">
        <v>194</v>
      </c>
      <c r="B164" s="311">
        <v>1</v>
      </c>
      <c r="C164" s="311">
        <v>0</v>
      </c>
      <c r="D164" s="311">
        <v>0</v>
      </c>
      <c r="E164" s="344"/>
    </row>
    <row r="165" ht="14.25" spans="1:5">
      <c r="A165" s="347" t="s">
        <v>96</v>
      </c>
      <c r="B165" s="311"/>
      <c r="C165" s="311"/>
      <c r="D165" s="311" t="s">
        <v>69</v>
      </c>
      <c r="E165" s="344"/>
    </row>
    <row r="166" ht="14.25" spans="1:5">
      <c r="A166" s="347" t="s">
        <v>97</v>
      </c>
      <c r="B166" s="311"/>
      <c r="C166" s="311"/>
      <c r="D166" s="311" t="s">
        <v>69</v>
      </c>
      <c r="E166" s="344"/>
    </row>
    <row r="167" ht="14.25" spans="1:5">
      <c r="A167" s="346" t="s">
        <v>98</v>
      </c>
      <c r="B167" s="311"/>
      <c r="C167" s="311"/>
      <c r="D167" s="311" t="s">
        <v>69</v>
      </c>
      <c r="E167" s="344"/>
    </row>
    <row r="168" ht="14.25" spans="1:5">
      <c r="A168" s="348" t="s">
        <v>195</v>
      </c>
      <c r="B168" s="311"/>
      <c r="C168" s="311"/>
      <c r="D168" s="311" t="s">
        <v>69</v>
      </c>
      <c r="E168" s="344"/>
    </row>
    <row r="169" ht="14.25" spans="1:5">
      <c r="A169" s="346" t="s">
        <v>196</v>
      </c>
      <c r="B169" s="311">
        <v>1</v>
      </c>
      <c r="C169" s="311"/>
      <c r="D169" s="311">
        <v>0</v>
      </c>
      <c r="E169" s="344"/>
    </row>
    <row r="170" ht="14.25" spans="1:5">
      <c r="A170" s="347" t="s">
        <v>197</v>
      </c>
      <c r="B170" s="311">
        <v>131</v>
      </c>
      <c r="C170" s="311">
        <v>2</v>
      </c>
      <c r="D170" s="311">
        <v>1.5</v>
      </c>
      <c r="E170" s="344"/>
    </row>
    <row r="171" ht="14.25" spans="1:5">
      <c r="A171" s="347" t="s">
        <v>96</v>
      </c>
      <c r="B171" s="311">
        <v>131</v>
      </c>
      <c r="C171" s="311">
        <v>2</v>
      </c>
      <c r="D171" s="311">
        <v>1.5</v>
      </c>
      <c r="E171" s="344"/>
    </row>
    <row r="172" ht="14.25" spans="1:5">
      <c r="A172" s="347" t="s">
        <v>97</v>
      </c>
      <c r="B172" s="311"/>
      <c r="C172" s="311"/>
      <c r="D172" s="311" t="s">
        <v>69</v>
      </c>
      <c r="E172" s="344"/>
    </row>
    <row r="173" ht="14.25" spans="1:5">
      <c r="A173" s="344" t="s">
        <v>98</v>
      </c>
      <c r="B173" s="311"/>
      <c r="C173" s="311"/>
      <c r="D173" s="311" t="s">
        <v>69</v>
      </c>
      <c r="E173" s="344"/>
    </row>
    <row r="174" ht="14.25" spans="1:5">
      <c r="A174" s="346" t="s">
        <v>110</v>
      </c>
      <c r="B174" s="351"/>
      <c r="C174" s="351"/>
      <c r="D174" s="311" t="s">
        <v>69</v>
      </c>
      <c r="E174" s="344"/>
    </row>
    <row r="175" ht="14.25" spans="1:5">
      <c r="A175" s="346" t="s">
        <v>105</v>
      </c>
      <c r="B175" s="311"/>
      <c r="C175" s="311"/>
      <c r="D175" s="311" t="s">
        <v>69</v>
      </c>
      <c r="E175" s="344"/>
    </row>
    <row r="176" ht="14.25" spans="1:5">
      <c r="A176" s="346" t="s">
        <v>198</v>
      </c>
      <c r="B176" s="311"/>
      <c r="C176" s="311"/>
      <c r="D176" s="311" t="s">
        <v>69</v>
      </c>
      <c r="E176" s="344"/>
    </row>
    <row r="177" ht="14.25" spans="1:5">
      <c r="A177" s="347" t="s">
        <v>199</v>
      </c>
      <c r="B177" s="311">
        <v>28</v>
      </c>
      <c r="C177" s="311">
        <v>46</v>
      </c>
      <c r="D177" s="311">
        <v>164.3</v>
      </c>
      <c r="E177" s="344"/>
    </row>
    <row r="178" ht="14.25" spans="1:5">
      <c r="A178" s="347" t="s">
        <v>96</v>
      </c>
      <c r="B178" s="311">
        <v>8</v>
      </c>
      <c r="C178" s="311">
        <v>6</v>
      </c>
      <c r="D178" s="311">
        <v>75</v>
      </c>
      <c r="E178" s="344"/>
    </row>
    <row r="179" ht="14.25" spans="1:5">
      <c r="A179" s="347" t="s">
        <v>97</v>
      </c>
      <c r="B179" s="311"/>
      <c r="C179" s="311"/>
      <c r="D179" s="311" t="s">
        <v>69</v>
      </c>
      <c r="E179" s="344"/>
    </row>
    <row r="180" ht="14.25" spans="1:5">
      <c r="A180" s="346" t="s">
        <v>98</v>
      </c>
      <c r="B180" s="311"/>
      <c r="C180" s="311"/>
      <c r="D180" s="311" t="s">
        <v>69</v>
      </c>
      <c r="E180" s="344"/>
    </row>
    <row r="181" ht="14.25" spans="1:5">
      <c r="A181" s="346" t="s">
        <v>200</v>
      </c>
      <c r="B181" s="311">
        <v>20</v>
      </c>
      <c r="C181" s="311">
        <v>40</v>
      </c>
      <c r="D181" s="311">
        <v>200</v>
      </c>
      <c r="E181" s="344"/>
    </row>
    <row r="182" ht="14.25" spans="1:5">
      <c r="A182" s="347" t="s">
        <v>105</v>
      </c>
      <c r="B182" s="311"/>
      <c r="C182" s="311"/>
      <c r="D182" s="311" t="s">
        <v>69</v>
      </c>
      <c r="E182" s="344"/>
    </row>
    <row r="183" ht="14.25" spans="1:5">
      <c r="A183" s="347" t="s">
        <v>201</v>
      </c>
      <c r="B183" s="311"/>
      <c r="C183" s="311"/>
      <c r="D183" s="311" t="s">
        <v>69</v>
      </c>
      <c r="E183" s="344"/>
    </row>
    <row r="184" ht="14.25" spans="1:5">
      <c r="A184" s="347" t="s">
        <v>202</v>
      </c>
      <c r="B184" s="311">
        <v>747</v>
      </c>
      <c r="C184" s="311">
        <v>894</v>
      </c>
      <c r="D184" s="311">
        <v>119.7</v>
      </c>
      <c r="E184" s="344"/>
    </row>
    <row r="185" ht="14.25" spans="1:5">
      <c r="A185" s="347" t="s">
        <v>96</v>
      </c>
      <c r="B185" s="311">
        <v>728</v>
      </c>
      <c r="C185" s="311">
        <v>744</v>
      </c>
      <c r="D185" s="311">
        <v>102.2</v>
      </c>
      <c r="E185" s="344"/>
    </row>
    <row r="186" ht="14.25" spans="1:5">
      <c r="A186" s="346" t="s">
        <v>97</v>
      </c>
      <c r="B186" s="311"/>
      <c r="C186" s="311"/>
      <c r="D186" s="311" t="s">
        <v>69</v>
      </c>
      <c r="E186" s="344"/>
    </row>
    <row r="187" ht="14.25" spans="1:5">
      <c r="A187" s="346" t="s">
        <v>98</v>
      </c>
      <c r="B187" s="311"/>
      <c r="C187" s="311"/>
      <c r="D187" s="311" t="s">
        <v>69</v>
      </c>
      <c r="E187" s="344"/>
    </row>
    <row r="188" ht="14.25" spans="1:5">
      <c r="A188" s="346" t="s">
        <v>203</v>
      </c>
      <c r="B188" s="311"/>
      <c r="C188" s="311"/>
      <c r="D188" s="311" t="s">
        <v>69</v>
      </c>
      <c r="E188" s="344"/>
    </row>
    <row r="189" ht="14.25" spans="1:5">
      <c r="A189" s="347" t="s">
        <v>105</v>
      </c>
      <c r="B189" s="311"/>
      <c r="C189" s="311"/>
      <c r="D189" s="311" t="s">
        <v>69</v>
      </c>
      <c r="E189" s="344"/>
    </row>
    <row r="190" ht="14.25" spans="1:5">
      <c r="A190" s="347" t="s">
        <v>204</v>
      </c>
      <c r="B190" s="311">
        <v>19</v>
      </c>
      <c r="C190" s="311">
        <v>150</v>
      </c>
      <c r="D190" s="311">
        <v>789.5</v>
      </c>
      <c r="E190" s="344"/>
    </row>
    <row r="191" ht="14.25" spans="1:5">
      <c r="A191" s="347" t="s">
        <v>205</v>
      </c>
      <c r="B191" s="311">
        <v>75</v>
      </c>
      <c r="C191" s="311">
        <v>251</v>
      </c>
      <c r="D191" s="311">
        <v>334.7</v>
      </c>
      <c r="E191" s="344"/>
    </row>
    <row r="192" ht="14.25" spans="1:5">
      <c r="A192" s="346" t="s">
        <v>96</v>
      </c>
      <c r="B192" s="311">
        <v>44</v>
      </c>
      <c r="C192" s="311">
        <v>211</v>
      </c>
      <c r="D192" s="311">
        <v>479.5</v>
      </c>
      <c r="E192" s="344"/>
    </row>
    <row r="193" ht="14.25" spans="1:5">
      <c r="A193" s="346" t="s">
        <v>97</v>
      </c>
      <c r="B193" s="311"/>
      <c r="C193" s="311"/>
      <c r="D193" s="311" t="s">
        <v>69</v>
      </c>
      <c r="E193" s="344"/>
    </row>
    <row r="194" ht="14.25" spans="1:5">
      <c r="A194" s="346" t="s">
        <v>98</v>
      </c>
      <c r="B194" s="311"/>
      <c r="C194" s="311"/>
      <c r="D194" s="311" t="s">
        <v>69</v>
      </c>
      <c r="E194" s="344"/>
    </row>
    <row r="195" ht="14.25" spans="1:5">
      <c r="A195" s="346" t="s">
        <v>206</v>
      </c>
      <c r="B195" s="311"/>
      <c r="C195" s="311"/>
      <c r="D195" s="311" t="s">
        <v>69</v>
      </c>
      <c r="E195" s="344"/>
    </row>
    <row r="196" ht="14.25" spans="1:5">
      <c r="A196" s="346" t="s">
        <v>105</v>
      </c>
      <c r="B196" s="311"/>
      <c r="C196" s="311"/>
      <c r="D196" s="311" t="s">
        <v>69</v>
      </c>
      <c r="E196" s="344"/>
    </row>
    <row r="197" ht="14.25" spans="1:5">
      <c r="A197" s="347" t="s">
        <v>207</v>
      </c>
      <c r="B197" s="311">
        <v>31</v>
      </c>
      <c r="C197" s="311">
        <v>40</v>
      </c>
      <c r="D197" s="311">
        <v>129</v>
      </c>
      <c r="E197" s="344"/>
    </row>
    <row r="198" ht="14.25" spans="1:5">
      <c r="A198" s="347" t="s">
        <v>208</v>
      </c>
      <c r="B198" s="311">
        <v>33</v>
      </c>
      <c r="C198" s="311">
        <v>142</v>
      </c>
      <c r="D198" s="311">
        <v>430.3</v>
      </c>
      <c r="E198" s="344"/>
    </row>
    <row r="199" ht="14.25" spans="1:5">
      <c r="A199" s="344" t="s">
        <v>96</v>
      </c>
      <c r="B199" s="311">
        <v>10</v>
      </c>
      <c r="C199" s="311">
        <v>99</v>
      </c>
      <c r="D199" s="311">
        <v>990</v>
      </c>
      <c r="E199" s="344"/>
    </row>
    <row r="200" ht="14.25" spans="1:5">
      <c r="A200" s="346" t="s">
        <v>97</v>
      </c>
      <c r="B200" s="311"/>
      <c r="C200" s="311"/>
      <c r="D200" s="311" t="s">
        <v>69</v>
      </c>
      <c r="E200" s="344"/>
    </row>
    <row r="201" ht="14.25" spans="1:5">
      <c r="A201" s="346" t="s">
        <v>98</v>
      </c>
      <c r="B201" s="311"/>
      <c r="C201" s="311"/>
      <c r="D201" s="311" t="s">
        <v>69</v>
      </c>
      <c r="E201" s="344"/>
    </row>
    <row r="202" ht="14.25" spans="1:5">
      <c r="A202" s="346" t="s">
        <v>209</v>
      </c>
      <c r="B202" s="311"/>
      <c r="C202" s="311"/>
      <c r="D202" s="311" t="s">
        <v>69</v>
      </c>
      <c r="E202" s="344"/>
    </row>
    <row r="203" ht="14.25" spans="1:5">
      <c r="A203" s="346" t="s">
        <v>105</v>
      </c>
      <c r="B203" s="311"/>
      <c r="C203" s="311"/>
      <c r="D203" s="311" t="s">
        <v>69</v>
      </c>
      <c r="E203" s="344"/>
    </row>
    <row r="204" ht="14.25" spans="1:5">
      <c r="A204" s="347" t="s">
        <v>210</v>
      </c>
      <c r="B204" s="311">
        <v>23</v>
      </c>
      <c r="C204" s="311">
        <v>43</v>
      </c>
      <c r="D204" s="311">
        <v>187</v>
      </c>
      <c r="E204" s="344"/>
    </row>
    <row r="205" ht="14.25" spans="1:5">
      <c r="A205" s="347" t="s">
        <v>211</v>
      </c>
      <c r="B205" s="311">
        <v>13</v>
      </c>
      <c r="C205" s="311">
        <v>118</v>
      </c>
      <c r="D205" s="311">
        <v>907.7</v>
      </c>
      <c r="E205" s="344"/>
    </row>
    <row r="206" ht="14.25" spans="1:5">
      <c r="A206" s="347" t="s">
        <v>96</v>
      </c>
      <c r="B206" s="311">
        <v>13</v>
      </c>
      <c r="C206" s="311">
        <v>93</v>
      </c>
      <c r="D206" s="311">
        <v>715.4</v>
      </c>
      <c r="E206" s="344"/>
    </row>
    <row r="207" ht="14.25" spans="1:5">
      <c r="A207" s="346" t="s">
        <v>97</v>
      </c>
      <c r="B207" s="311"/>
      <c r="C207" s="311"/>
      <c r="D207" s="311" t="s">
        <v>69</v>
      </c>
      <c r="E207" s="344"/>
    </row>
    <row r="208" ht="14.25" spans="1:5">
      <c r="A208" s="346" t="s">
        <v>98</v>
      </c>
      <c r="B208" s="311"/>
      <c r="C208" s="311"/>
      <c r="D208" s="311" t="s">
        <v>69</v>
      </c>
      <c r="E208" s="344"/>
    </row>
    <row r="209" ht="14.25" spans="1:5">
      <c r="A209" s="346" t="s">
        <v>212</v>
      </c>
      <c r="B209" s="311"/>
      <c r="C209" s="311">
        <v>17</v>
      </c>
      <c r="D209" s="311" t="s">
        <v>69</v>
      </c>
      <c r="E209" s="344"/>
    </row>
    <row r="210" ht="14.25" spans="1:5">
      <c r="A210" s="346" t="s">
        <v>213</v>
      </c>
      <c r="B210" s="311"/>
      <c r="C210" s="311">
        <v>3</v>
      </c>
      <c r="D210" s="311" t="s">
        <v>69</v>
      </c>
      <c r="E210" s="344"/>
    </row>
    <row r="211" ht="14.25" spans="1:5">
      <c r="A211" s="346" t="s">
        <v>105</v>
      </c>
      <c r="B211" s="351"/>
      <c r="C211" s="351"/>
      <c r="D211" s="311" t="s">
        <v>69</v>
      </c>
      <c r="E211" s="352"/>
    </row>
    <row r="212" ht="14.25" spans="1:5">
      <c r="A212" s="347" t="s">
        <v>214</v>
      </c>
      <c r="B212" s="351"/>
      <c r="C212" s="351">
        <v>5</v>
      </c>
      <c r="D212" s="311" t="s">
        <v>69</v>
      </c>
      <c r="E212" s="352"/>
    </row>
    <row r="213" ht="14.25" spans="1:5">
      <c r="A213" s="347" t="s">
        <v>215</v>
      </c>
      <c r="B213" s="351">
        <v>0</v>
      </c>
      <c r="C213" s="351">
        <v>0</v>
      </c>
      <c r="D213" s="311" t="s">
        <v>69</v>
      </c>
      <c r="E213" s="352"/>
    </row>
    <row r="214" ht="14.25" spans="1:5">
      <c r="A214" s="347" t="s">
        <v>96</v>
      </c>
      <c r="B214" s="311"/>
      <c r="C214" s="311"/>
      <c r="D214" s="311" t="s">
        <v>69</v>
      </c>
      <c r="E214" s="344"/>
    </row>
    <row r="215" ht="14.25" spans="1:5">
      <c r="A215" s="344" t="s">
        <v>97</v>
      </c>
      <c r="B215" s="311"/>
      <c r="C215" s="311"/>
      <c r="D215" s="311" t="s">
        <v>69</v>
      </c>
      <c r="E215" s="344"/>
    </row>
    <row r="216" ht="14.25" spans="1:5">
      <c r="A216" s="346" t="s">
        <v>98</v>
      </c>
      <c r="B216" s="353"/>
      <c r="C216" s="353"/>
      <c r="D216" s="311" t="s">
        <v>69</v>
      </c>
      <c r="E216" s="344"/>
    </row>
    <row r="217" ht="14.25" spans="1:5">
      <c r="A217" s="346" t="s">
        <v>105</v>
      </c>
      <c r="B217" s="353"/>
      <c r="C217" s="353"/>
      <c r="D217" s="311" t="s">
        <v>69</v>
      </c>
      <c r="E217" s="344"/>
    </row>
    <row r="218" ht="14.25" spans="1:5">
      <c r="A218" s="346" t="s">
        <v>216</v>
      </c>
      <c r="B218" s="353"/>
      <c r="C218" s="353"/>
      <c r="D218" s="311" t="s">
        <v>69</v>
      </c>
      <c r="E218" s="344"/>
    </row>
    <row r="219" ht="14.25" spans="1:5">
      <c r="A219" s="347" t="s">
        <v>217</v>
      </c>
      <c r="B219" s="353">
        <v>330</v>
      </c>
      <c r="C219" s="353">
        <v>751</v>
      </c>
      <c r="D219" s="311">
        <v>227.6</v>
      </c>
      <c r="E219" s="344"/>
    </row>
    <row r="220" ht="14.25" spans="1:5">
      <c r="A220" s="347" t="s">
        <v>96</v>
      </c>
      <c r="B220" s="354">
        <v>36</v>
      </c>
      <c r="C220" s="354">
        <v>44</v>
      </c>
      <c r="D220" s="311">
        <v>122.2</v>
      </c>
      <c r="E220" s="344"/>
    </row>
    <row r="221" ht="14.25" spans="1:5">
      <c r="A221" s="347" t="s">
        <v>97</v>
      </c>
      <c r="B221" s="354"/>
      <c r="C221" s="354"/>
      <c r="D221" s="311" t="s">
        <v>69</v>
      </c>
      <c r="E221" s="344"/>
    </row>
    <row r="222" ht="14.25" spans="1:5">
      <c r="A222" s="346" t="s">
        <v>98</v>
      </c>
      <c r="B222" s="354"/>
      <c r="C222" s="354"/>
      <c r="D222" s="311" t="s">
        <v>69</v>
      </c>
      <c r="E222" s="344"/>
    </row>
    <row r="223" ht="14.25" spans="1:5">
      <c r="A223" s="346" t="s">
        <v>105</v>
      </c>
      <c r="B223" s="354"/>
      <c r="C223" s="354"/>
      <c r="D223" s="311" t="s">
        <v>69</v>
      </c>
      <c r="E223" s="344"/>
    </row>
    <row r="224" ht="14.25" spans="1:5">
      <c r="A224" s="346" t="s">
        <v>218</v>
      </c>
      <c r="B224" s="354">
        <v>294</v>
      </c>
      <c r="C224" s="354">
        <v>707</v>
      </c>
      <c r="D224" s="311">
        <v>240.5</v>
      </c>
      <c r="E224" s="344"/>
    </row>
    <row r="225" ht="14.25" spans="1:5">
      <c r="A225" s="346" t="s">
        <v>219</v>
      </c>
      <c r="B225" s="354">
        <v>0</v>
      </c>
      <c r="C225" s="354">
        <v>0</v>
      </c>
      <c r="D225" s="311" t="s">
        <v>69</v>
      </c>
      <c r="E225" s="344"/>
    </row>
    <row r="226" ht="14.25" spans="1:5">
      <c r="A226" s="346" t="s">
        <v>96</v>
      </c>
      <c r="B226" s="354"/>
      <c r="C226" s="354"/>
      <c r="D226" s="311" t="s">
        <v>69</v>
      </c>
      <c r="E226" s="344"/>
    </row>
    <row r="227" ht="14.25" spans="1:5">
      <c r="A227" s="346" t="s">
        <v>97</v>
      </c>
      <c r="B227" s="354"/>
      <c r="C227" s="354"/>
      <c r="D227" s="311" t="s">
        <v>69</v>
      </c>
      <c r="E227" s="344"/>
    </row>
    <row r="228" ht="14.25" spans="1:5">
      <c r="A228" s="346" t="s">
        <v>98</v>
      </c>
      <c r="B228" s="353"/>
      <c r="C228" s="353"/>
      <c r="D228" s="311" t="s">
        <v>69</v>
      </c>
      <c r="E228" s="344"/>
    </row>
    <row r="229" ht="14.25" spans="1:5">
      <c r="A229" s="346" t="s">
        <v>220</v>
      </c>
      <c r="B229" s="353"/>
      <c r="C229" s="353"/>
      <c r="D229" s="311" t="s">
        <v>69</v>
      </c>
      <c r="E229" s="344"/>
    </row>
    <row r="230" ht="14.25" spans="1:5">
      <c r="A230" s="346" t="s">
        <v>105</v>
      </c>
      <c r="B230" s="353"/>
      <c r="C230" s="353"/>
      <c r="D230" s="311" t="s">
        <v>69</v>
      </c>
      <c r="E230" s="344"/>
    </row>
    <row r="231" ht="14.25" spans="1:5">
      <c r="A231" s="346" t="s">
        <v>221</v>
      </c>
      <c r="B231" s="353"/>
      <c r="C231" s="353"/>
      <c r="D231" s="311" t="s">
        <v>69</v>
      </c>
      <c r="E231" s="344"/>
    </row>
    <row r="232" ht="14.25" spans="1:5">
      <c r="A232" s="346" t="s">
        <v>222</v>
      </c>
      <c r="B232" s="353">
        <v>942</v>
      </c>
      <c r="C232" s="353">
        <v>1063</v>
      </c>
      <c r="D232" s="311">
        <v>112.8</v>
      </c>
      <c r="E232" s="344"/>
    </row>
    <row r="233" ht="14.25" spans="1:5">
      <c r="A233" s="346" t="s">
        <v>96</v>
      </c>
      <c r="B233" s="311">
        <v>829</v>
      </c>
      <c r="C233" s="311">
        <v>945</v>
      </c>
      <c r="D233" s="311">
        <v>114</v>
      </c>
      <c r="E233" s="344"/>
    </row>
    <row r="234" ht="14.25" spans="1:5">
      <c r="A234" s="346" t="s">
        <v>97</v>
      </c>
      <c r="B234" s="311"/>
      <c r="C234" s="311"/>
      <c r="D234" s="311" t="s">
        <v>69</v>
      </c>
      <c r="E234" s="344"/>
    </row>
    <row r="235" ht="14.25" spans="1:5">
      <c r="A235" s="346" t="s">
        <v>98</v>
      </c>
      <c r="B235" s="311"/>
      <c r="C235" s="311"/>
      <c r="D235" s="311" t="s">
        <v>69</v>
      </c>
      <c r="E235" s="344"/>
    </row>
    <row r="236" ht="14.25" spans="1:5">
      <c r="A236" s="346" t="s">
        <v>223</v>
      </c>
      <c r="B236" s="311">
        <v>38</v>
      </c>
      <c r="C236" s="311"/>
      <c r="D236" s="311">
        <v>0</v>
      </c>
      <c r="E236" s="344"/>
    </row>
    <row r="237" ht="14.25" spans="1:5">
      <c r="A237" s="346" t="s">
        <v>224</v>
      </c>
      <c r="B237" s="311">
        <v>2</v>
      </c>
      <c r="C237" s="311"/>
      <c r="D237" s="311">
        <v>0</v>
      </c>
      <c r="E237" s="344"/>
    </row>
    <row r="238" ht="14.25" spans="1:5">
      <c r="A238" s="346" t="s">
        <v>138</v>
      </c>
      <c r="B238" s="311"/>
      <c r="C238" s="311"/>
      <c r="D238" s="311" t="s">
        <v>69</v>
      </c>
      <c r="E238" s="344"/>
    </row>
    <row r="239" ht="14.25" spans="1:5">
      <c r="A239" s="346" t="s">
        <v>225</v>
      </c>
      <c r="B239" s="311"/>
      <c r="C239" s="311"/>
      <c r="D239" s="311" t="s">
        <v>69</v>
      </c>
      <c r="E239" s="344"/>
    </row>
    <row r="240" ht="14.25" spans="1:5">
      <c r="A240" s="346" t="s">
        <v>226</v>
      </c>
      <c r="B240" s="311"/>
      <c r="C240" s="311">
        <v>30</v>
      </c>
      <c r="D240" s="311" t="s">
        <v>69</v>
      </c>
      <c r="E240" s="344"/>
    </row>
    <row r="241" ht="14.25" spans="1:5">
      <c r="A241" s="346" t="s">
        <v>227</v>
      </c>
      <c r="B241" s="311"/>
      <c r="C241" s="311"/>
      <c r="D241" s="311" t="s">
        <v>69</v>
      </c>
      <c r="E241" s="344"/>
    </row>
    <row r="242" ht="14.25" spans="1:5">
      <c r="A242" s="346" t="s">
        <v>228</v>
      </c>
      <c r="B242" s="311"/>
      <c r="C242" s="311"/>
      <c r="D242" s="311" t="s">
        <v>69</v>
      </c>
      <c r="E242" s="344"/>
    </row>
    <row r="243" ht="14.25" spans="1:5">
      <c r="A243" s="346" t="s">
        <v>229</v>
      </c>
      <c r="B243" s="311"/>
      <c r="C243" s="311">
        <v>35</v>
      </c>
      <c r="D243" s="311" t="s">
        <v>69</v>
      </c>
      <c r="E243" s="344"/>
    </row>
    <row r="244" ht="14.25" spans="1:5">
      <c r="A244" s="346" t="s">
        <v>230</v>
      </c>
      <c r="B244" s="311"/>
      <c r="C244" s="311">
        <v>53</v>
      </c>
      <c r="D244" s="311" t="s">
        <v>69</v>
      </c>
      <c r="E244" s="344"/>
    </row>
    <row r="245" ht="14.25" spans="1:5">
      <c r="A245" s="346" t="s">
        <v>105</v>
      </c>
      <c r="B245" s="311"/>
      <c r="C245" s="311"/>
      <c r="D245" s="311" t="s">
        <v>69</v>
      </c>
      <c r="E245" s="344"/>
    </row>
    <row r="246" ht="14.25" spans="1:5">
      <c r="A246" s="346" t="s">
        <v>231</v>
      </c>
      <c r="B246" s="311">
        <v>73</v>
      </c>
      <c r="C246" s="311"/>
      <c r="D246" s="311">
        <v>0</v>
      </c>
      <c r="E246" s="344"/>
    </row>
    <row r="247" ht="14.25" spans="1:5">
      <c r="A247" s="346" t="s">
        <v>232</v>
      </c>
      <c r="B247" s="311">
        <v>521</v>
      </c>
      <c r="C247" s="311">
        <v>0</v>
      </c>
      <c r="D247" s="311">
        <v>0</v>
      </c>
      <c r="E247" s="344"/>
    </row>
    <row r="248" ht="14.25" spans="1:5">
      <c r="A248" s="347" t="s">
        <v>233</v>
      </c>
      <c r="B248" s="311"/>
      <c r="C248" s="311"/>
      <c r="D248" s="311" t="s">
        <v>69</v>
      </c>
      <c r="E248" s="344"/>
    </row>
    <row r="249" ht="14.25" spans="1:5">
      <c r="A249" s="347" t="s">
        <v>234</v>
      </c>
      <c r="B249" s="311">
        <v>521</v>
      </c>
      <c r="C249" s="311"/>
      <c r="D249" s="311">
        <v>0</v>
      </c>
      <c r="E249" s="344"/>
    </row>
    <row r="250" ht="14.25" spans="1:5">
      <c r="A250" s="344" t="s">
        <v>68</v>
      </c>
      <c r="B250" s="311">
        <v>0</v>
      </c>
      <c r="C250" s="311">
        <v>0</v>
      </c>
      <c r="D250" s="311" t="s">
        <v>69</v>
      </c>
      <c r="E250" s="344"/>
    </row>
    <row r="251" ht="14.25" spans="1:5">
      <c r="A251" s="346" t="s">
        <v>235</v>
      </c>
      <c r="B251" s="311"/>
      <c r="C251" s="311"/>
      <c r="D251" s="311" t="s">
        <v>69</v>
      </c>
      <c r="E251" s="344"/>
    </row>
    <row r="252" ht="14.25" spans="1:5">
      <c r="A252" s="346" t="s">
        <v>236</v>
      </c>
      <c r="B252" s="311"/>
      <c r="C252" s="311"/>
      <c r="D252" s="311" t="s">
        <v>69</v>
      </c>
      <c r="E252" s="344"/>
    </row>
    <row r="253" ht="14.25" spans="1:5">
      <c r="A253" s="344" t="s">
        <v>70</v>
      </c>
      <c r="B253" s="311">
        <v>86</v>
      </c>
      <c r="C253" s="311">
        <v>86</v>
      </c>
      <c r="D253" s="311">
        <v>100</v>
      </c>
      <c r="E253" s="344"/>
    </row>
    <row r="254" ht="14.25" spans="1:5">
      <c r="A254" s="347" t="s">
        <v>237</v>
      </c>
      <c r="B254" s="311">
        <v>86</v>
      </c>
      <c r="C254" s="311">
        <v>66</v>
      </c>
      <c r="D254" s="311">
        <v>76.7</v>
      </c>
      <c r="E254" s="344"/>
    </row>
    <row r="255" ht="14.25" spans="1:5">
      <c r="A255" s="347" t="s">
        <v>238</v>
      </c>
      <c r="B255" s="311"/>
      <c r="C255" s="311"/>
      <c r="D255" s="311" t="s">
        <v>69</v>
      </c>
      <c r="E255" s="344"/>
    </row>
    <row r="256" ht="14.25" spans="1:5">
      <c r="A256" s="346" t="s">
        <v>239</v>
      </c>
      <c r="B256" s="311"/>
      <c r="C256" s="311"/>
      <c r="D256" s="311" t="s">
        <v>69</v>
      </c>
      <c r="E256" s="344"/>
    </row>
    <row r="257" ht="14.25" spans="1:5">
      <c r="A257" s="346" t="s">
        <v>240</v>
      </c>
      <c r="B257" s="311"/>
      <c r="C257" s="311"/>
      <c r="D257" s="311" t="s">
        <v>69</v>
      </c>
      <c r="E257" s="344"/>
    </row>
    <row r="258" ht="14.25" spans="1:5">
      <c r="A258" s="346" t="s">
        <v>241</v>
      </c>
      <c r="B258" s="311"/>
      <c r="C258" s="311"/>
      <c r="D258" s="311" t="s">
        <v>69</v>
      </c>
      <c r="E258" s="344"/>
    </row>
    <row r="259" ht="14.25" spans="1:5">
      <c r="A259" s="347" t="s">
        <v>242</v>
      </c>
      <c r="B259" s="311"/>
      <c r="C259" s="311"/>
      <c r="D259" s="311" t="s">
        <v>69</v>
      </c>
      <c r="E259" s="344"/>
    </row>
    <row r="260" ht="14.25" spans="1:5">
      <c r="A260" s="347" t="s">
        <v>243</v>
      </c>
      <c r="B260" s="311"/>
      <c r="C260" s="311"/>
      <c r="D260" s="311" t="s">
        <v>69</v>
      </c>
      <c r="E260" s="344"/>
    </row>
    <row r="261" ht="14.25" spans="1:5">
      <c r="A261" s="347" t="s">
        <v>244</v>
      </c>
      <c r="B261" s="311">
        <v>21</v>
      </c>
      <c r="C261" s="311">
        <v>6</v>
      </c>
      <c r="D261" s="311">
        <v>28.6</v>
      </c>
      <c r="E261" s="344"/>
    </row>
    <row r="262" ht="14.25" spans="1:5">
      <c r="A262" s="347" t="s">
        <v>245</v>
      </c>
      <c r="B262" s="311"/>
      <c r="C262" s="311"/>
      <c r="D262" s="311" t="s">
        <v>69</v>
      </c>
      <c r="E262" s="344"/>
    </row>
    <row r="263" ht="14.25" spans="1:5">
      <c r="A263" s="347" t="s">
        <v>246</v>
      </c>
      <c r="B263" s="311">
        <v>65</v>
      </c>
      <c r="C263" s="311">
        <v>60</v>
      </c>
      <c r="D263" s="311">
        <v>92.3</v>
      </c>
      <c r="E263" s="344"/>
    </row>
    <row r="264" ht="14.25" spans="1:5">
      <c r="A264" s="347" t="s">
        <v>247</v>
      </c>
      <c r="B264" s="311"/>
      <c r="C264" s="311">
        <v>20</v>
      </c>
      <c r="D264" s="311" t="s">
        <v>69</v>
      </c>
      <c r="E264" s="344"/>
    </row>
    <row r="265" ht="14.25" spans="1:5">
      <c r="A265" s="344" t="s">
        <v>71</v>
      </c>
      <c r="B265" s="311">
        <v>2774</v>
      </c>
      <c r="C265" s="311">
        <v>2721</v>
      </c>
      <c r="D265" s="311">
        <v>98.1</v>
      </c>
      <c r="E265" s="344"/>
    </row>
    <row r="266" ht="14.25" spans="1:5">
      <c r="A266" s="346" t="s">
        <v>248</v>
      </c>
      <c r="B266" s="311">
        <v>30</v>
      </c>
      <c r="C266" s="311">
        <v>0</v>
      </c>
      <c r="D266" s="311">
        <v>0</v>
      </c>
      <c r="E266" s="344"/>
    </row>
    <row r="267" ht="14.25" spans="1:5">
      <c r="A267" s="346" t="s">
        <v>249</v>
      </c>
      <c r="B267" s="311">
        <v>30</v>
      </c>
      <c r="C267" s="311"/>
      <c r="D267" s="311">
        <v>0</v>
      </c>
      <c r="E267" s="344"/>
    </row>
    <row r="268" ht="14.25" spans="1:5">
      <c r="A268" s="347" t="s">
        <v>250</v>
      </c>
      <c r="B268" s="311"/>
      <c r="C268" s="311"/>
      <c r="D268" s="311" t="s">
        <v>69</v>
      </c>
      <c r="E268" s="344"/>
    </row>
    <row r="269" ht="14.25" spans="1:5">
      <c r="A269" s="347" t="s">
        <v>251</v>
      </c>
      <c r="B269" s="311">
        <v>31</v>
      </c>
      <c r="C269" s="311">
        <v>1</v>
      </c>
      <c r="D269" s="311">
        <v>3.2</v>
      </c>
      <c r="E269" s="344"/>
    </row>
    <row r="270" ht="14.25" spans="1:5">
      <c r="A270" s="347" t="s">
        <v>96</v>
      </c>
      <c r="B270" s="311"/>
      <c r="C270" s="311"/>
      <c r="D270" s="311" t="s">
        <v>69</v>
      </c>
      <c r="E270" s="344"/>
    </row>
    <row r="271" ht="14.25" spans="1:5">
      <c r="A271" s="347" t="s">
        <v>97</v>
      </c>
      <c r="B271" s="311"/>
      <c r="C271" s="311"/>
      <c r="D271" s="311" t="s">
        <v>69</v>
      </c>
      <c r="E271" s="344"/>
    </row>
    <row r="272" ht="14.25" spans="1:5">
      <c r="A272" s="347" t="s">
        <v>98</v>
      </c>
      <c r="B272" s="311"/>
      <c r="C272" s="311"/>
      <c r="D272" s="311" t="s">
        <v>69</v>
      </c>
      <c r="E272" s="344"/>
    </row>
    <row r="273" ht="14.25" spans="1:5">
      <c r="A273" s="347" t="s">
        <v>138</v>
      </c>
      <c r="B273" s="311"/>
      <c r="C273" s="311"/>
      <c r="D273" s="311" t="s">
        <v>69</v>
      </c>
      <c r="E273" s="344"/>
    </row>
    <row r="274" ht="14.25" spans="1:5">
      <c r="A274" s="347" t="s">
        <v>252</v>
      </c>
      <c r="B274" s="311"/>
      <c r="C274" s="311"/>
      <c r="D274" s="311" t="s">
        <v>69</v>
      </c>
      <c r="E274" s="344"/>
    </row>
    <row r="275" ht="14.25" spans="1:5">
      <c r="A275" s="347" t="s">
        <v>253</v>
      </c>
      <c r="B275" s="311"/>
      <c r="C275" s="311"/>
      <c r="D275" s="311" t="s">
        <v>69</v>
      </c>
      <c r="E275" s="344"/>
    </row>
    <row r="276" ht="14.25" spans="1:5">
      <c r="A276" s="347" t="s">
        <v>254</v>
      </c>
      <c r="B276" s="311"/>
      <c r="C276" s="311"/>
      <c r="D276" s="311" t="s">
        <v>69</v>
      </c>
      <c r="E276" s="344"/>
    </row>
    <row r="277" ht="14.25" spans="1:5">
      <c r="A277" s="347" t="s">
        <v>255</v>
      </c>
      <c r="B277" s="311"/>
      <c r="C277" s="311"/>
      <c r="D277" s="311" t="s">
        <v>69</v>
      </c>
      <c r="E277" s="344"/>
    </row>
    <row r="278" ht="14.25" spans="1:5">
      <c r="A278" s="347" t="s">
        <v>105</v>
      </c>
      <c r="B278" s="311"/>
      <c r="C278" s="311"/>
      <c r="D278" s="311" t="s">
        <v>69</v>
      </c>
      <c r="E278" s="344"/>
    </row>
    <row r="279" ht="14.25" spans="1:5">
      <c r="A279" s="347" t="s">
        <v>256</v>
      </c>
      <c r="B279" s="311">
        <v>31</v>
      </c>
      <c r="C279" s="311">
        <v>1</v>
      </c>
      <c r="D279" s="311">
        <v>3.2</v>
      </c>
      <c r="E279" s="344"/>
    </row>
    <row r="280" ht="14.25" spans="1:5">
      <c r="A280" s="346" t="s">
        <v>257</v>
      </c>
      <c r="B280" s="311">
        <v>70</v>
      </c>
      <c r="C280" s="311">
        <v>0</v>
      </c>
      <c r="D280" s="311">
        <v>0</v>
      </c>
      <c r="E280" s="344"/>
    </row>
    <row r="281" ht="14.25" spans="1:5">
      <c r="A281" s="346" t="s">
        <v>96</v>
      </c>
      <c r="B281" s="311">
        <v>70</v>
      </c>
      <c r="C281" s="311"/>
      <c r="D281" s="311">
        <v>0</v>
      </c>
      <c r="E281" s="344"/>
    </row>
    <row r="282" ht="14.25" spans="1:5">
      <c r="A282" s="346" t="s">
        <v>97</v>
      </c>
      <c r="B282" s="311"/>
      <c r="C282" s="311"/>
      <c r="D282" s="311" t="s">
        <v>69</v>
      </c>
      <c r="E282" s="344"/>
    </row>
    <row r="283" ht="14.25" spans="1:5">
      <c r="A283" s="347" t="s">
        <v>98</v>
      </c>
      <c r="B283" s="311"/>
      <c r="C283" s="311"/>
      <c r="D283" s="311" t="s">
        <v>69</v>
      </c>
      <c r="E283" s="344"/>
    </row>
    <row r="284" ht="14.25" spans="1:5">
      <c r="A284" s="347" t="s">
        <v>258</v>
      </c>
      <c r="B284" s="311"/>
      <c r="C284" s="311"/>
      <c r="D284" s="311" t="s">
        <v>69</v>
      </c>
      <c r="E284" s="344"/>
    </row>
    <row r="285" ht="14.25" spans="1:5">
      <c r="A285" s="347" t="s">
        <v>105</v>
      </c>
      <c r="B285" s="311"/>
      <c r="C285" s="311"/>
      <c r="D285" s="311" t="s">
        <v>69</v>
      </c>
      <c r="E285" s="344"/>
    </row>
    <row r="286" ht="14.25" spans="1:5">
      <c r="A286" s="344" t="s">
        <v>259</v>
      </c>
      <c r="B286" s="311"/>
      <c r="C286" s="311"/>
      <c r="D286" s="311" t="s">
        <v>69</v>
      </c>
      <c r="E286" s="344"/>
    </row>
    <row r="287" ht="14.25" spans="1:5">
      <c r="A287" s="348" t="s">
        <v>260</v>
      </c>
      <c r="B287" s="311">
        <v>1057</v>
      </c>
      <c r="C287" s="311">
        <v>1057</v>
      </c>
      <c r="D287" s="311">
        <v>100</v>
      </c>
      <c r="E287" s="344"/>
    </row>
    <row r="288" ht="14.25" spans="1:5">
      <c r="A288" s="346" t="s">
        <v>96</v>
      </c>
      <c r="B288" s="311">
        <v>834</v>
      </c>
      <c r="C288" s="311">
        <v>1057</v>
      </c>
      <c r="D288" s="311">
        <v>126.7</v>
      </c>
      <c r="E288" s="344"/>
    </row>
    <row r="289" ht="14.25" spans="1:5">
      <c r="A289" s="346" t="s">
        <v>97</v>
      </c>
      <c r="B289" s="311"/>
      <c r="C289" s="311"/>
      <c r="D289" s="311" t="s">
        <v>69</v>
      </c>
      <c r="E289" s="344"/>
    </row>
    <row r="290" ht="14.25" spans="1:5">
      <c r="A290" s="347" t="s">
        <v>98</v>
      </c>
      <c r="B290" s="311"/>
      <c r="C290" s="311"/>
      <c r="D290" s="311" t="s">
        <v>69</v>
      </c>
      <c r="E290" s="344"/>
    </row>
    <row r="291" ht="14.25" spans="1:5">
      <c r="A291" s="347" t="s">
        <v>261</v>
      </c>
      <c r="B291" s="311"/>
      <c r="C291" s="311"/>
      <c r="D291" s="311" t="s">
        <v>69</v>
      </c>
      <c r="E291" s="344"/>
    </row>
    <row r="292" ht="14.25" spans="1:5">
      <c r="A292" s="347" t="s">
        <v>262</v>
      </c>
      <c r="B292" s="311"/>
      <c r="C292" s="311"/>
      <c r="D292" s="311" t="s">
        <v>69</v>
      </c>
      <c r="E292" s="344"/>
    </row>
    <row r="293" ht="14.25" spans="1:5">
      <c r="A293" s="347" t="s">
        <v>105</v>
      </c>
      <c r="B293" s="311"/>
      <c r="C293" s="311"/>
      <c r="D293" s="311" t="s">
        <v>69</v>
      </c>
      <c r="E293" s="344"/>
    </row>
    <row r="294" ht="14.25" spans="1:5">
      <c r="A294" s="347" t="s">
        <v>263</v>
      </c>
      <c r="B294" s="311">
        <v>223</v>
      </c>
      <c r="C294" s="311"/>
      <c r="D294" s="311">
        <v>0</v>
      </c>
      <c r="E294" s="344"/>
    </row>
    <row r="295" ht="14.25" spans="1:5">
      <c r="A295" s="344" t="s">
        <v>264</v>
      </c>
      <c r="B295" s="311">
        <v>1332</v>
      </c>
      <c r="C295" s="311">
        <v>1345</v>
      </c>
      <c r="D295" s="311">
        <v>101</v>
      </c>
      <c r="E295" s="344"/>
    </row>
    <row r="296" ht="14.25" spans="1:5">
      <c r="A296" s="346" t="s">
        <v>96</v>
      </c>
      <c r="B296" s="311">
        <v>683</v>
      </c>
      <c r="C296" s="311">
        <v>722</v>
      </c>
      <c r="D296" s="311">
        <v>105.7</v>
      </c>
      <c r="E296" s="344"/>
    </row>
    <row r="297" ht="14.25" spans="1:5">
      <c r="A297" s="346" t="s">
        <v>97</v>
      </c>
      <c r="B297" s="311"/>
      <c r="C297" s="311"/>
      <c r="D297" s="311" t="s">
        <v>69</v>
      </c>
      <c r="E297" s="344"/>
    </row>
    <row r="298" ht="14.25" spans="1:5">
      <c r="A298" s="346" t="s">
        <v>98</v>
      </c>
      <c r="B298" s="311"/>
      <c r="C298" s="311"/>
      <c r="D298" s="311" t="s">
        <v>69</v>
      </c>
      <c r="E298" s="344"/>
    </row>
    <row r="299" ht="14.25" spans="1:5">
      <c r="A299" s="347" t="s">
        <v>265</v>
      </c>
      <c r="B299" s="311"/>
      <c r="C299" s="311"/>
      <c r="D299" s="311" t="s">
        <v>69</v>
      </c>
      <c r="E299" s="344"/>
    </row>
    <row r="300" ht="14.25" spans="1:5">
      <c r="A300" s="347" t="s">
        <v>266</v>
      </c>
      <c r="B300" s="311"/>
      <c r="C300" s="311"/>
      <c r="D300" s="311" t="s">
        <v>69</v>
      </c>
      <c r="E300" s="344"/>
    </row>
    <row r="301" ht="14.25" spans="1:5">
      <c r="A301" s="347" t="s">
        <v>267</v>
      </c>
      <c r="B301" s="311"/>
      <c r="C301" s="311"/>
      <c r="D301" s="311" t="s">
        <v>69</v>
      </c>
      <c r="E301" s="344"/>
    </row>
    <row r="302" ht="14.25" spans="1:5">
      <c r="A302" s="346" t="s">
        <v>105</v>
      </c>
      <c r="B302" s="311"/>
      <c r="C302" s="311"/>
      <c r="D302" s="311" t="s">
        <v>69</v>
      </c>
      <c r="E302" s="344"/>
    </row>
    <row r="303" ht="14.25" spans="1:5">
      <c r="A303" s="346" t="s">
        <v>268</v>
      </c>
      <c r="B303" s="311">
        <v>649</v>
      </c>
      <c r="C303" s="311">
        <v>623</v>
      </c>
      <c r="D303" s="311">
        <v>96</v>
      </c>
      <c r="E303" s="344"/>
    </row>
    <row r="304" ht="14.25" spans="1:5">
      <c r="A304" s="346" t="s">
        <v>269</v>
      </c>
      <c r="B304" s="311">
        <v>254</v>
      </c>
      <c r="C304" s="311">
        <v>318</v>
      </c>
      <c r="D304" s="311">
        <v>125.2</v>
      </c>
      <c r="E304" s="344"/>
    </row>
    <row r="305" ht="14.25" spans="1:5">
      <c r="A305" s="347" t="s">
        <v>96</v>
      </c>
      <c r="B305" s="311">
        <v>181</v>
      </c>
      <c r="C305" s="311">
        <v>233</v>
      </c>
      <c r="D305" s="311">
        <v>128.7</v>
      </c>
      <c r="E305" s="344"/>
    </row>
    <row r="306" ht="14.25" spans="1:5">
      <c r="A306" s="347" t="s">
        <v>97</v>
      </c>
      <c r="B306" s="311"/>
      <c r="C306" s="311"/>
      <c r="D306" s="311" t="s">
        <v>69</v>
      </c>
      <c r="E306" s="344"/>
    </row>
    <row r="307" ht="14.25" spans="1:5">
      <c r="A307" s="347" t="s">
        <v>98</v>
      </c>
      <c r="B307" s="311"/>
      <c r="C307" s="311"/>
      <c r="D307" s="311" t="s">
        <v>69</v>
      </c>
      <c r="E307" s="344"/>
    </row>
    <row r="308" ht="14.25" spans="1:5">
      <c r="A308" s="344" t="s">
        <v>270</v>
      </c>
      <c r="B308" s="311">
        <v>1</v>
      </c>
      <c r="C308" s="311"/>
      <c r="D308" s="311">
        <v>0</v>
      </c>
      <c r="E308" s="344"/>
    </row>
    <row r="309" ht="14.25" spans="1:5">
      <c r="A309" s="346" t="s">
        <v>271</v>
      </c>
      <c r="B309" s="311"/>
      <c r="C309" s="311"/>
      <c r="D309" s="311" t="s">
        <v>69</v>
      </c>
      <c r="E309" s="344"/>
    </row>
    <row r="310" ht="14.25" spans="1:5">
      <c r="A310" s="346" t="s">
        <v>272</v>
      </c>
      <c r="B310" s="311"/>
      <c r="C310" s="311"/>
      <c r="D310" s="311" t="s">
        <v>69</v>
      </c>
      <c r="E310" s="344"/>
    </row>
    <row r="311" ht="14.25" spans="1:5">
      <c r="A311" s="348" t="s">
        <v>273</v>
      </c>
      <c r="B311" s="311">
        <v>11</v>
      </c>
      <c r="C311" s="311">
        <v>8</v>
      </c>
      <c r="D311" s="311">
        <v>72.7</v>
      </c>
      <c r="E311" s="344"/>
    </row>
    <row r="312" ht="14.25" spans="1:5">
      <c r="A312" s="347" t="s">
        <v>274</v>
      </c>
      <c r="B312" s="311"/>
      <c r="C312" s="311"/>
      <c r="D312" s="311" t="s">
        <v>69</v>
      </c>
      <c r="E312" s="344"/>
    </row>
    <row r="313" ht="14.25" spans="1:5">
      <c r="A313" s="347" t="s">
        <v>275</v>
      </c>
      <c r="B313" s="311"/>
      <c r="C313" s="311"/>
      <c r="D313" s="311" t="s">
        <v>69</v>
      </c>
      <c r="E313" s="344"/>
    </row>
    <row r="314" ht="14.25" spans="1:5">
      <c r="A314" s="347" t="s">
        <v>276</v>
      </c>
      <c r="B314" s="311">
        <v>29</v>
      </c>
      <c r="C314" s="311">
        <v>44</v>
      </c>
      <c r="D314" s="311">
        <v>151.7</v>
      </c>
      <c r="E314" s="344"/>
    </row>
    <row r="315" ht="14.25" spans="1:5">
      <c r="A315" s="347" t="s">
        <v>277</v>
      </c>
      <c r="B315" s="311"/>
      <c r="C315" s="311"/>
      <c r="D315" s="311" t="s">
        <v>69</v>
      </c>
      <c r="E315" s="344"/>
    </row>
    <row r="316" ht="14.25" spans="1:5">
      <c r="A316" s="347" t="s">
        <v>278</v>
      </c>
      <c r="B316" s="311"/>
      <c r="C316" s="311"/>
      <c r="D316" s="311" t="s">
        <v>69</v>
      </c>
      <c r="E316" s="344"/>
    </row>
    <row r="317" ht="14.25" spans="1:5">
      <c r="A317" s="347" t="s">
        <v>138</v>
      </c>
      <c r="B317" s="311"/>
      <c r="C317" s="311"/>
      <c r="D317" s="311" t="s">
        <v>69</v>
      </c>
      <c r="E317" s="344"/>
    </row>
    <row r="318" ht="14.25" spans="1:5">
      <c r="A318" s="347" t="s">
        <v>105</v>
      </c>
      <c r="B318" s="311"/>
      <c r="C318" s="311"/>
      <c r="D318" s="311" t="s">
        <v>69</v>
      </c>
      <c r="E318" s="344"/>
    </row>
    <row r="319" ht="14.25" spans="1:5">
      <c r="A319" s="346" t="s">
        <v>279</v>
      </c>
      <c r="B319" s="311">
        <v>32</v>
      </c>
      <c r="C319" s="311">
        <v>33</v>
      </c>
      <c r="D319" s="311">
        <v>103.1</v>
      </c>
      <c r="E319" s="344"/>
    </row>
    <row r="320" ht="14.25" spans="1:5">
      <c r="A320" s="348" t="s">
        <v>280</v>
      </c>
      <c r="B320" s="311">
        <v>0</v>
      </c>
      <c r="C320" s="311">
        <v>0</v>
      </c>
      <c r="D320" s="311" t="s">
        <v>69</v>
      </c>
      <c r="E320" s="344"/>
    </row>
    <row r="321" ht="14.25" spans="1:5">
      <c r="A321" s="346" t="s">
        <v>96</v>
      </c>
      <c r="B321" s="311"/>
      <c r="C321" s="311"/>
      <c r="D321" s="311" t="s">
        <v>69</v>
      </c>
      <c r="E321" s="344"/>
    </row>
    <row r="322" ht="14.25" spans="1:5">
      <c r="A322" s="347" t="s">
        <v>97</v>
      </c>
      <c r="B322" s="311"/>
      <c r="C322" s="311"/>
      <c r="D322" s="311" t="s">
        <v>69</v>
      </c>
      <c r="E322" s="344"/>
    </row>
    <row r="323" ht="14.25" spans="1:5">
      <c r="A323" s="347" t="s">
        <v>98</v>
      </c>
      <c r="B323" s="311"/>
      <c r="C323" s="311"/>
      <c r="D323" s="311" t="s">
        <v>69</v>
      </c>
      <c r="E323" s="344"/>
    </row>
    <row r="324" ht="14.25" spans="1:5">
      <c r="A324" s="347" t="s">
        <v>281</v>
      </c>
      <c r="B324" s="311"/>
      <c r="C324" s="311"/>
      <c r="D324" s="311" t="s">
        <v>69</v>
      </c>
      <c r="E324" s="344"/>
    </row>
    <row r="325" ht="14.25" spans="1:5">
      <c r="A325" s="344" t="s">
        <v>282</v>
      </c>
      <c r="B325" s="311"/>
      <c r="C325" s="311"/>
      <c r="D325" s="311" t="s">
        <v>69</v>
      </c>
      <c r="E325" s="344"/>
    </row>
    <row r="326" ht="14.25" spans="1:5">
      <c r="A326" s="346" t="s">
        <v>283</v>
      </c>
      <c r="B326" s="311"/>
      <c r="C326" s="311"/>
      <c r="D326" s="311" t="s">
        <v>69</v>
      </c>
      <c r="E326" s="344"/>
    </row>
    <row r="327" ht="14.25" spans="1:5">
      <c r="A327" s="346" t="s">
        <v>138</v>
      </c>
      <c r="B327" s="311"/>
      <c r="C327" s="311"/>
      <c r="D327" s="311" t="s">
        <v>69</v>
      </c>
      <c r="E327" s="344"/>
    </row>
    <row r="328" ht="14.25" spans="1:5">
      <c r="A328" s="346" t="s">
        <v>105</v>
      </c>
      <c r="B328" s="311"/>
      <c r="C328" s="311"/>
      <c r="D328" s="311" t="s">
        <v>69</v>
      </c>
      <c r="E328" s="344"/>
    </row>
    <row r="329" ht="14.25" spans="1:5">
      <c r="A329" s="346" t="s">
        <v>284</v>
      </c>
      <c r="B329" s="311"/>
      <c r="C329" s="311"/>
      <c r="D329" s="311" t="s">
        <v>69</v>
      </c>
      <c r="E329" s="344"/>
    </row>
    <row r="330" ht="14.25" spans="1:5">
      <c r="A330" s="347" t="s">
        <v>285</v>
      </c>
      <c r="B330" s="311">
        <v>0</v>
      </c>
      <c r="C330" s="311">
        <v>0</v>
      </c>
      <c r="D330" s="311" t="s">
        <v>69</v>
      </c>
      <c r="E330" s="344"/>
    </row>
    <row r="331" ht="14.25" spans="1:5">
      <c r="A331" s="347" t="s">
        <v>96</v>
      </c>
      <c r="B331" s="311"/>
      <c r="C331" s="311"/>
      <c r="D331" s="311" t="s">
        <v>69</v>
      </c>
      <c r="E331" s="344"/>
    </row>
    <row r="332" ht="14.25" spans="1:5">
      <c r="A332" s="347" t="s">
        <v>97</v>
      </c>
      <c r="B332" s="311"/>
      <c r="C332" s="311"/>
      <c r="D332" s="311" t="s">
        <v>69</v>
      </c>
      <c r="E332" s="344"/>
    </row>
    <row r="333" ht="14.25" spans="1:5">
      <c r="A333" s="346" t="s">
        <v>98</v>
      </c>
      <c r="B333" s="311"/>
      <c r="C333" s="311"/>
      <c r="D333" s="311" t="s">
        <v>69</v>
      </c>
      <c r="E333" s="344"/>
    </row>
    <row r="334" ht="14.25" spans="1:5">
      <c r="A334" s="346" t="s">
        <v>286</v>
      </c>
      <c r="B334" s="311"/>
      <c r="C334" s="311"/>
      <c r="D334" s="311" t="s">
        <v>69</v>
      </c>
      <c r="E334" s="344"/>
    </row>
    <row r="335" ht="14.25" spans="1:5">
      <c r="A335" s="346" t="s">
        <v>287</v>
      </c>
      <c r="B335" s="311"/>
      <c r="C335" s="311"/>
      <c r="D335" s="311" t="s">
        <v>69</v>
      </c>
      <c r="E335" s="344"/>
    </row>
    <row r="336" ht="14.25" spans="1:5">
      <c r="A336" s="347" t="s">
        <v>288</v>
      </c>
      <c r="B336" s="311"/>
      <c r="C336" s="311"/>
      <c r="D336" s="311" t="s">
        <v>69</v>
      </c>
      <c r="E336" s="344"/>
    </row>
    <row r="337" ht="14.25" spans="1:5">
      <c r="A337" s="347" t="s">
        <v>138</v>
      </c>
      <c r="B337" s="311"/>
      <c r="C337" s="311"/>
      <c r="D337" s="311" t="s">
        <v>69</v>
      </c>
      <c r="E337" s="344"/>
    </row>
    <row r="338" ht="14.25" spans="1:5">
      <c r="A338" s="347" t="s">
        <v>105</v>
      </c>
      <c r="B338" s="311"/>
      <c r="C338" s="311"/>
      <c r="D338" s="311" t="s">
        <v>69</v>
      </c>
      <c r="E338" s="344"/>
    </row>
    <row r="339" ht="14.25" spans="1:5">
      <c r="A339" s="347" t="s">
        <v>289</v>
      </c>
      <c r="B339" s="311"/>
      <c r="C339" s="311"/>
      <c r="D339" s="311" t="s">
        <v>69</v>
      </c>
      <c r="E339" s="344"/>
    </row>
    <row r="340" ht="14.25" spans="1:5">
      <c r="A340" s="344" t="s">
        <v>290</v>
      </c>
      <c r="B340" s="311">
        <v>0</v>
      </c>
      <c r="C340" s="311">
        <v>0</v>
      </c>
      <c r="D340" s="311" t="s">
        <v>69</v>
      </c>
      <c r="E340" s="344"/>
    </row>
    <row r="341" ht="14.25" spans="1:5">
      <c r="A341" s="346" t="s">
        <v>96</v>
      </c>
      <c r="B341" s="311"/>
      <c r="C341" s="311"/>
      <c r="D341" s="311" t="s">
        <v>69</v>
      </c>
      <c r="E341" s="344"/>
    </row>
    <row r="342" ht="14.25" spans="1:5">
      <c r="A342" s="346" t="s">
        <v>97</v>
      </c>
      <c r="B342" s="311"/>
      <c r="C342" s="311"/>
      <c r="D342" s="311" t="s">
        <v>69</v>
      </c>
      <c r="E342" s="344"/>
    </row>
    <row r="343" ht="14.25" spans="1:5">
      <c r="A343" s="348" t="s">
        <v>98</v>
      </c>
      <c r="B343" s="311"/>
      <c r="C343" s="311"/>
      <c r="D343" s="311" t="s">
        <v>69</v>
      </c>
      <c r="E343" s="344"/>
    </row>
    <row r="344" ht="14.25" spans="1:5">
      <c r="A344" s="349" t="s">
        <v>291</v>
      </c>
      <c r="B344" s="311"/>
      <c r="C344" s="311"/>
      <c r="D344" s="311" t="s">
        <v>69</v>
      </c>
      <c r="E344" s="344"/>
    </row>
    <row r="345" ht="14.25" spans="1:5">
      <c r="A345" s="347" t="s">
        <v>292</v>
      </c>
      <c r="B345" s="311"/>
      <c r="C345" s="311"/>
      <c r="D345" s="311" t="s">
        <v>69</v>
      </c>
      <c r="E345" s="344"/>
    </row>
    <row r="346" ht="14.25" spans="1:5">
      <c r="A346" s="347" t="s">
        <v>105</v>
      </c>
      <c r="B346" s="311"/>
      <c r="C346" s="311"/>
      <c r="D346" s="311" t="s">
        <v>69</v>
      </c>
      <c r="E346" s="344"/>
    </row>
    <row r="347" ht="15.75" customHeight="1" spans="1:5">
      <c r="A347" s="346" t="s">
        <v>293</v>
      </c>
      <c r="B347" s="311"/>
      <c r="C347" s="311"/>
      <c r="D347" s="311" t="s">
        <v>69</v>
      </c>
      <c r="E347" s="344"/>
    </row>
    <row r="348" ht="14.25" spans="1:5">
      <c r="A348" s="346" t="s">
        <v>294</v>
      </c>
      <c r="B348" s="311">
        <v>0</v>
      </c>
      <c r="C348" s="311">
        <v>0</v>
      </c>
      <c r="D348" s="311" t="s">
        <v>69</v>
      </c>
      <c r="E348" s="344"/>
    </row>
    <row r="349" ht="14.25" spans="1:5">
      <c r="A349" s="346" t="s">
        <v>96</v>
      </c>
      <c r="B349" s="311"/>
      <c r="C349" s="311"/>
      <c r="D349" s="311" t="s">
        <v>69</v>
      </c>
      <c r="E349" s="344"/>
    </row>
    <row r="350" ht="14.25" spans="1:5">
      <c r="A350" s="347" t="s">
        <v>97</v>
      </c>
      <c r="B350" s="311"/>
      <c r="C350" s="311"/>
      <c r="D350" s="311" t="s">
        <v>69</v>
      </c>
      <c r="E350" s="344"/>
    </row>
    <row r="351" ht="14.25" spans="1:5">
      <c r="A351" s="346" t="s">
        <v>138</v>
      </c>
      <c r="B351" s="311"/>
      <c r="C351" s="311"/>
      <c r="D351" s="311" t="s">
        <v>69</v>
      </c>
      <c r="E351" s="344"/>
    </row>
    <row r="352" ht="14.25" spans="1:5">
      <c r="A352" s="347" t="s">
        <v>295</v>
      </c>
      <c r="B352" s="311"/>
      <c r="C352" s="311"/>
      <c r="D352" s="311" t="s">
        <v>69</v>
      </c>
      <c r="E352" s="344"/>
    </row>
    <row r="353" ht="14.25" spans="1:5">
      <c r="A353" s="346" t="s">
        <v>296</v>
      </c>
      <c r="B353" s="311"/>
      <c r="C353" s="311"/>
      <c r="D353" s="311" t="s">
        <v>69</v>
      </c>
      <c r="E353" s="344"/>
    </row>
    <row r="354" ht="14.25" spans="1:5">
      <c r="A354" s="346" t="s">
        <v>297</v>
      </c>
      <c r="B354" s="311">
        <v>0</v>
      </c>
      <c r="C354" s="311">
        <v>0</v>
      </c>
      <c r="D354" s="311" t="s">
        <v>69</v>
      </c>
      <c r="E354" s="344"/>
    </row>
    <row r="355" ht="14.25" spans="1:5">
      <c r="A355" s="346" t="s">
        <v>298</v>
      </c>
      <c r="B355" s="311"/>
      <c r="C355" s="311"/>
      <c r="D355" s="311" t="s">
        <v>69</v>
      </c>
      <c r="E355" s="344"/>
    </row>
    <row r="356" ht="14.25" spans="1:5">
      <c r="A356" s="344" t="s">
        <v>72</v>
      </c>
      <c r="B356" s="311">
        <v>11918</v>
      </c>
      <c r="C356" s="311">
        <v>10618</v>
      </c>
      <c r="D356" s="311">
        <v>89.1</v>
      </c>
      <c r="E356" s="344"/>
    </row>
    <row r="357" ht="14.25" spans="1:5">
      <c r="A357" s="347" t="s">
        <v>299</v>
      </c>
      <c r="B357" s="311">
        <v>914</v>
      </c>
      <c r="C357" s="311">
        <v>601</v>
      </c>
      <c r="D357" s="311">
        <v>65.8</v>
      </c>
      <c r="E357" s="344"/>
    </row>
    <row r="358" ht="14.25" spans="1:5">
      <c r="A358" s="346" t="s">
        <v>96</v>
      </c>
      <c r="B358" s="311">
        <v>653</v>
      </c>
      <c r="C358" s="311">
        <v>549</v>
      </c>
      <c r="D358" s="311">
        <v>84.1</v>
      </c>
      <c r="E358" s="344"/>
    </row>
    <row r="359" ht="14.25" spans="1:5">
      <c r="A359" s="346" t="s">
        <v>97</v>
      </c>
      <c r="B359" s="311"/>
      <c r="C359" s="311"/>
      <c r="D359" s="311" t="s">
        <v>69</v>
      </c>
      <c r="E359" s="344"/>
    </row>
    <row r="360" ht="14.25" spans="1:5">
      <c r="A360" s="346" t="s">
        <v>98</v>
      </c>
      <c r="B360" s="311"/>
      <c r="C360" s="311"/>
      <c r="D360" s="311" t="s">
        <v>69</v>
      </c>
      <c r="E360" s="344"/>
    </row>
    <row r="361" ht="14.25" spans="1:5">
      <c r="A361" s="349" t="s">
        <v>300</v>
      </c>
      <c r="B361" s="311">
        <v>261</v>
      </c>
      <c r="C361" s="311">
        <v>52</v>
      </c>
      <c r="D361" s="311">
        <v>19.9</v>
      </c>
      <c r="E361" s="344"/>
    </row>
    <row r="362" ht="14.25" spans="1:5">
      <c r="A362" s="346" t="s">
        <v>301</v>
      </c>
      <c r="B362" s="311">
        <v>10983</v>
      </c>
      <c r="C362" s="311">
        <v>9997</v>
      </c>
      <c r="D362" s="311">
        <v>91</v>
      </c>
      <c r="E362" s="344"/>
    </row>
    <row r="363" ht="14.25" spans="1:5">
      <c r="A363" s="346" t="s">
        <v>302</v>
      </c>
      <c r="B363" s="311">
        <v>713</v>
      </c>
      <c r="C363" s="311">
        <v>556</v>
      </c>
      <c r="D363" s="311">
        <v>78</v>
      </c>
      <c r="E363" s="344"/>
    </row>
    <row r="364" ht="14.25" spans="1:5">
      <c r="A364" s="346" t="s">
        <v>303</v>
      </c>
      <c r="B364" s="311">
        <v>7335</v>
      </c>
      <c r="C364" s="311">
        <v>6922</v>
      </c>
      <c r="D364" s="311">
        <v>94.4</v>
      </c>
      <c r="E364" s="344"/>
    </row>
    <row r="365" ht="14.25" spans="1:5">
      <c r="A365" s="347" t="s">
        <v>304</v>
      </c>
      <c r="B365" s="311">
        <v>2871</v>
      </c>
      <c r="C365" s="311">
        <v>2400</v>
      </c>
      <c r="D365" s="311">
        <v>83.6</v>
      </c>
      <c r="E365" s="344"/>
    </row>
    <row r="366" ht="14.25" spans="1:5">
      <c r="A366" s="347" t="s">
        <v>305</v>
      </c>
      <c r="B366" s="311"/>
      <c r="C366" s="311"/>
      <c r="D366" s="311" t="s">
        <v>69</v>
      </c>
      <c r="E366" s="344"/>
    </row>
    <row r="367" ht="14.25" spans="1:5">
      <c r="A367" s="347" t="s">
        <v>306</v>
      </c>
      <c r="B367" s="311"/>
      <c r="C367" s="311"/>
      <c r="D367" s="311" t="s">
        <v>69</v>
      </c>
      <c r="E367" s="344"/>
    </row>
    <row r="368" ht="14.25" spans="1:5">
      <c r="A368" s="346" t="s">
        <v>307</v>
      </c>
      <c r="B368" s="311"/>
      <c r="C368" s="311"/>
      <c r="D368" s="311" t="s">
        <v>69</v>
      </c>
      <c r="E368" s="344"/>
    </row>
    <row r="369" ht="14.25" spans="1:5">
      <c r="A369" s="346" t="s">
        <v>308</v>
      </c>
      <c r="B369" s="311"/>
      <c r="C369" s="311"/>
      <c r="D369" s="311" t="s">
        <v>69</v>
      </c>
      <c r="E369" s="344"/>
    </row>
    <row r="370" ht="14.25" spans="1:5">
      <c r="A370" s="346" t="s">
        <v>309</v>
      </c>
      <c r="B370" s="311">
        <v>64</v>
      </c>
      <c r="C370" s="311">
        <v>119</v>
      </c>
      <c r="D370" s="311">
        <v>185.9</v>
      </c>
      <c r="E370" s="344"/>
    </row>
    <row r="371" ht="14.25" spans="1:5">
      <c r="A371" s="346" t="s">
        <v>310</v>
      </c>
      <c r="B371" s="311">
        <v>0</v>
      </c>
      <c r="C371" s="311">
        <v>0</v>
      </c>
      <c r="D371" s="311" t="s">
        <v>69</v>
      </c>
      <c r="E371" s="344"/>
    </row>
    <row r="372" ht="14.25" spans="1:5">
      <c r="A372" s="346" t="s">
        <v>311</v>
      </c>
      <c r="B372" s="311"/>
      <c r="C372" s="311"/>
      <c r="D372" s="311" t="s">
        <v>69</v>
      </c>
      <c r="E372" s="344"/>
    </row>
    <row r="373" ht="14.25" spans="1:5">
      <c r="A373" s="346" t="s">
        <v>312</v>
      </c>
      <c r="B373" s="311"/>
      <c r="C373" s="311"/>
      <c r="D373" s="311" t="s">
        <v>69</v>
      </c>
      <c r="E373" s="344"/>
    </row>
    <row r="374" ht="14.25" spans="1:5">
      <c r="A374" s="346" t="s">
        <v>313</v>
      </c>
      <c r="B374" s="311"/>
      <c r="C374" s="311"/>
      <c r="D374" s="311" t="s">
        <v>69</v>
      </c>
      <c r="E374" s="344"/>
    </row>
    <row r="375" ht="14.25" spans="1:5">
      <c r="A375" s="347" t="s">
        <v>314</v>
      </c>
      <c r="B375" s="311"/>
      <c r="C375" s="311"/>
      <c r="D375" s="311" t="s">
        <v>69</v>
      </c>
      <c r="E375" s="344"/>
    </row>
    <row r="376" ht="14.25" spans="1:5">
      <c r="A376" s="347" t="s">
        <v>315</v>
      </c>
      <c r="B376" s="311"/>
      <c r="C376" s="311"/>
      <c r="D376" s="311" t="s">
        <v>69</v>
      </c>
      <c r="E376" s="344"/>
    </row>
    <row r="377" ht="14.25" spans="1:5">
      <c r="A377" s="344" t="s">
        <v>316</v>
      </c>
      <c r="B377" s="311">
        <v>0</v>
      </c>
      <c r="C377" s="311">
        <v>0</v>
      </c>
      <c r="D377" s="311" t="s">
        <v>69</v>
      </c>
      <c r="E377" s="344"/>
    </row>
    <row r="378" ht="14.25" spans="1:5">
      <c r="A378" s="346" t="s">
        <v>317</v>
      </c>
      <c r="B378" s="311"/>
      <c r="C378" s="311"/>
      <c r="D378" s="311" t="s">
        <v>69</v>
      </c>
      <c r="E378" s="344"/>
    </row>
    <row r="379" ht="14.25" spans="1:5">
      <c r="A379" s="346" t="s">
        <v>318</v>
      </c>
      <c r="B379" s="311"/>
      <c r="C379" s="311"/>
      <c r="D379" s="311" t="s">
        <v>69</v>
      </c>
      <c r="E379" s="344"/>
    </row>
    <row r="380" ht="14.25" spans="1:5">
      <c r="A380" s="346" t="s">
        <v>319</v>
      </c>
      <c r="B380" s="311"/>
      <c r="C380" s="311"/>
      <c r="D380" s="311" t="s">
        <v>69</v>
      </c>
      <c r="E380" s="344"/>
    </row>
    <row r="381" ht="14.25" spans="1:5">
      <c r="A381" s="347" t="s">
        <v>320</v>
      </c>
      <c r="B381" s="311"/>
      <c r="C381" s="311"/>
      <c r="D381" s="311" t="s">
        <v>69</v>
      </c>
      <c r="E381" s="344"/>
    </row>
    <row r="382" ht="14.25" spans="1:5">
      <c r="A382" s="347" t="s">
        <v>321</v>
      </c>
      <c r="B382" s="311"/>
      <c r="C382" s="311"/>
      <c r="D382" s="311" t="s">
        <v>69</v>
      </c>
      <c r="E382" s="344"/>
    </row>
    <row r="383" ht="14.25" spans="1:5">
      <c r="A383" s="347" t="s">
        <v>322</v>
      </c>
      <c r="B383" s="311">
        <v>0</v>
      </c>
      <c r="C383" s="311">
        <v>0</v>
      </c>
      <c r="D383" s="311" t="s">
        <v>69</v>
      </c>
      <c r="E383" s="344"/>
    </row>
    <row r="384" ht="14.25" spans="1:5">
      <c r="A384" s="346" t="s">
        <v>323</v>
      </c>
      <c r="B384" s="311"/>
      <c r="C384" s="311"/>
      <c r="D384" s="311" t="s">
        <v>69</v>
      </c>
      <c r="E384" s="344"/>
    </row>
    <row r="385" ht="14.25" spans="1:5">
      <c r="A385" s="346" t="s">
        <v>324</v>
      </c>
      <c r="B385" s="311"/>
      <c r="C385" s="311"/>
      <c r="D385" s="311" t="s">
        <v>69</v>
      </c>
      <c r="E385" s="344"/>
    </row>
    <row r="386" ht="14.25" spans="1:5">
      <c r="A386" s="346" t="s">
        <v>325</v>
      </c>
      <c r="B386" s="311"/>
      <c r="C386" s="311"/>
      <c r="D386" s="311" t="s">
        <v>69</v>
      </c>
      <c r="E386" s="344"/>
    </row>
    <row r="387" ht="14.25" spans="1:5">
      <c r="A387" s="347" t="s">
        <v>326</v>
      </c>
      <c r="B387" s="311">
        <v>0</v>
      </c>
      <c r="C387" s="311">
        <v>0</v>
      </c>
      <c r="D387" s="311" t="s">
        <v>69</v>
      </c>
      <c r="E387" s="344"/>
    </row>
    <row r="388" ht="14.25" spans="1:5">
      <c r="A388" s="347" t="s">
        <v>327</v>
      </c>
      <c r="B388" s="311"/>
      <c r="C388" s="311"/>
      <c r="D388" s="311" t="s">
        <v>69</v>
      </c>
      <c r="E388" s="344"/>
    </row>
    <row r="389" ht="14.25" spans="1:5">
      <c r="A389" s="347" t="s">
        <v>328</v>
      </c>
      <c r="B389" s="311"/>
      <c r="C389" s="311"/>
      <c r="D389" s="311" t="s">
        <v>69</v>
      </c>
      <c r="E389" s="344"/>
    </row>
    <row r="390" ht="14.25" spans="1:5">
      <c r="A390" s="344" t="s">
        <v>329</v>
      </c>
      <c r="B390" s="311"/>
      <c r="C390" s="311"/>
      <c r="D390" s="311" t="s">
        <v>69</v>
      </c>
      <c r="E390" s="344"/>
    </row>
    <row r="391" ht="14.25" spans="1:5">
      <c r="A391" s="346" t="s">
        <v>330</v>
      </c>
      <c r="B391" s="311">
        <v>0</v>
      </c>
      <c r="C391" s="311">
        <v>0</v>
      </c>
      <c r="D391" s="311" t="s">
        <v>69</v>
      </c>
      <c r="E391" s="344"/>
    </row>
    <row r="392" ht="14.25" spans="1:5">
      <c r="A392" s="346" t="s">
        <v>331</v>
      </c>
      <c r="B392" s="311"/>
      <c r="C392" s="311"/>
      <c r="D392" s="311" t="s">
        <v>69</v>
      </c>
      <c r="E392" s="344"/>
    </row>
    <row r="393" ht="14.25" spans="1:5">
      <c r="A393" s="346" t="s">
        <v>332</v>
      </c>
      <c r="B393" s="311"/>
      <c r="C393" s="311"/>
      <c r="D393" s="311" t="s">
        <v>69</v>
      </c>
      <c r="E393" s="344"/>
    </row>
    <row r="394" ht="14.25" spans="1:5">
      <c r="A394" s="347" t="s">
        <v>333</v>
      </c>
      <c r="B394" s="311"/>
      <c r="C394" s="311"/>
      <c r="D394" s="311" t="s">
        <v>69</v>
      </c>
      <c r="E394" s="344"/>
    </row>
    <row r="395" ht="14.25" spans="1:5">
      <c r="A395" s="347" t="s">
        <v>334</v>
      </c>
      <c r="B395" s="311">
        <v>21</v>
      </c>
      <c r="C395" s="311">
        <v>20</v>
      </c>
      <c r="D395" s="311">
        <v>95.2</v>
      </c>
      <c r="E395" s="344"/>
    </row>
    <row r="396" ht="14.25" spans="1:5">
      <c r="A396" s="347" t="s">
        <v>335</v>
      </c>
      <c r="B396" s="311">
        <v>21</v>
      </c>
      <c r="C396" s="311">
        <v>20</v>
      </c>
      <c r="D396" s="311">
        <v>95.2</v>
      </c>
      <c r="E396" s="344"/>
    </row>
    <row r="397" ht="14.25" spans="1:5">
      <c r="A397" s="346" t="s">
        <v>336</v>
      </c>
      <c r="B397" s="311"/>
      <c r="C397" s="311"/>
      <c r="D397" s="311" t="s">
        <v>69</v>
      </c>
      <c r="E397" s="344"/>
    </row>
    <row r="398" ht="14.25" spans="1:5">
      <c r="A398" s="346" t="s">
        <v>337</v>
      </c>
      <c r="B398" s="311"/>
      <c r="C398" s="311"/>
      <c r="D398" s="311" t="s">
        <v>69</v>
      </c>
      <c r="E398" s="344"/>
    </row>
    <row r="399" ht="14.25" spans="1:5">
      <c r="A399" s="346" t="s">
        <v>338</v>
      </c>
      <c r="B399" s="311"/>
      <c r="C399" s="311"/>
      <c r="D399" s="311" t="s">
        <v>69</v>
      </c>
      <c r="E399" s="344"/>
    </row>
    <row r="400" ht="14.25" spans="1:5">
      <c r="A400" s="346" t="s">
        <v>339</v>
      </c>
      <c r="B400" s="311"/>
      <c r="C400" s="311"/>
      <c r="D400" s="311" t="s">
        <v>69</v>
      </c>
      <c r="E400" s="344"/>
    </row>
    <row r="401" ht="14.25" spans="1:5">
      <c r="A401" s="346" t="s">
        <v>340</v>
      </c>
      <c r="B401" s="311">
        <v>0</v>
      </c>
      <c r="C401" s="311">
        <v>0</v>
      </c>
      <c r="D401" s="311" t="s">
        <v>69</v>
      </c>
      <c r="E401" s="344"/>
    </row>
    <row r="402" ht="14.25" spans="1:5">
      <c r="A402" s="347" t="s">
        <v>341</v>
      </c>
      <c r="B402" s="311"/>
      <c r="C402" s="311"/>
      <c r="D402" s="311" t="s">
        <v>69</v>
      </c>
      <c r="E402" s="344"/>
    </row>
    <row r="403" ht="14.25" spans="1:5">
      <c r="A403" s="347" t="s">
        <v>342</v>
      </c>
      <c r="B403" s="311"/>
      <c r="C403" s="311"/>
      <c r="D403" s="311" t="s">
        <v>69</v>
      </c>
      <c r="E403" s="344"/>
    </row>
    <row r="404" ht="14.25" spans="1:5">
      <c r="A404" s="347" t="s">
        <v>343</v>
      </c>
      <c r="B404" s="311"/>
      <c r="C404" s="311"/>
      <c r="D404" s="311" t="s">
        <v>69</v>
      </c>
      <c r="E404" s="344"/>
    </row>
    <row r="405" ht="14.25" spans="1:5">
      <c r="A405" s="344" t="s">
        <v>344</v>
      </c>
      <c r="B405" s="311"/>
      <c r="C405" s="311"/>
      <c r="D405" s="311" t="s">
        <v>69</v>
      </c>
      <c r="E405" s="344"/>
    </row>
    <row r="406" ht="14.25" spans="1:5">
      <c r="A406" s="346" t="s">
        <v>345</v>
      </c>
      <c r="B406" s="311"/>
      <c r="C406" s="311"/>
      <c r="D406" s="311" t="s">
        <v>69</v>
      </c>
      <c r="E406" s="344"/>
    </row>
    <row r="407" ht="14.25" spans="1:5">
      <c r="A407" s="346" t="s">
        <v>346</v>
      </c>
      <c r="B407" s="311"/>
      <c r="C407" s="311"/>
      <c r="D407" s="311" t="s">
        <v>69</v>
      </c>
      <c r="E407" s="344"/>
    </row>
    <row r="408" ht="14.25" spans="1:5">
      <c r="A408" s="346" t="s">
        <v>347</v>
      </c>
      <c r="B408" s="311"/>
      <c r="C408" s="311"/>
      <c r="D408" s="311" t="s">
        <v>69</v>
      </c>
      <c r="E408" s="344"/>
    </row>
    <row r="409" ht="14.25" spans="1:5">
      <c r="A409" s="344" t="s">
        <v>73</v>
      </c>
      <c r="B409" s="311">
        <v>734</v>
      </c>
      <c r="C409" s="311">
        <v>300</v>
      </c>
      <c r="D409" s="311">
        <v>40.9</v>
      </c>
      <c r="E409" s="344"/>
    </row>
    <row r="410" ht="14.25" spans="1:5">
      <c r="A410" s="347" t="s">
        <v>348</v>
      </c>
      <c r="B410" s="311">
        <v>20</v>
      </c>
      <c r="C410" s="311">
        <v>0</v>
      </c>
      <c r="D410" s="311">
        <v>0</v>
      </c>
      <c r="E410" s="344"/>
    </row>
    <row r="411" ht="14.25" spans="1:5">
      <c r="A411" s="346" t="s">
        <v>96</v>
      </c>
      <c r="B411" s="311">
        <v>20</v>
      </c>
      <c r="C411" s="311"/>
      <c r="D411" s="311">
        <v>0</v>
      </c>
      <c r="E411" s="344"/>
    </row>
    <row r="412" ht="14.25" spans="1:5">
      <c r="A412" s="346" t="s">
        <v>97</v>
      </c>
      <c r="B412" s="311"/>
      <c r="C412" s="311"/>
      <c r="D412" s="311" t="s">
        <v>69</v>
      </c>
      <c r="E412" s="344"/>
    </row>
    <row r="413" ht="14.25" spans="1:5">
      <c r="A413" s="346" t="s">
        <v>98</v>
      </c>
      <c r="B413" s="311"/>
      <c r="C413" s="311"/>
      <c r="D413" s="311" t="s">
        <v>69</v>
      </c>
      <c r="E413" s="344"/>
    </row>
    <row r="414" ht="14.25" spans="1:5">
      <c r="A414" s="347" t="s">
        <v>349</v>
      </c>
      <c r="B414" s="311"/>
      <c r="C414" s="311"/>
      <c r="D414" s="311" t="s">
        <v>69</v>
      </c>
      <c r="E414" s="344"/>
    </row>
    <row r="415" ht="14.25" spans="1:5">
      <c r="A415" s="346" t="s">
        <v>350</v>
      </c>
      <c r="B415" s="311">
        <v>0</v>
      </c>
      <c r="C415" s="311">
        <v>0</v>
      </c>
      <c r="D415" s="311" t="s">
        <v>69</v>
      </c>
      <c r="E415" s="344"/>
    </row>
    <row r="416" ht="14.25" spans="1:5">
      <c r="A416" s="346" t="s">
        <v>351</v>
      </c>
      <c r="B416" s="311"/>
      <c r="C416" s="311"/>
      <c r="D416" s="311" t="s">
        <v>69</v>
      </c>
      <c r="E416" s="344"/>
    </row>
    <row r="417" ht="14.25" spans="1:5">
      <c r="A417" s="344" t="s">
        <v>352</v>
      </c>
      <c r="B417" s="311"/>
      <c r="C417" s="311"/>
      <c r="D417" s="311" t="s">
        <v>69</v>
      </c>
      <c r="E417" s="344"/>
    </row>
    <row r="418" ht="14.25" spans="1:5">
      <c r="A418" s="346" t="s">
        <v>353</v>
      </c>
      <c r="B418" s="311"/>
      <c r="C418" s="311"/>
      <c r="D418" s="311" t="s">
        <v>69</v>
      </c>
      <c r="E418" s="344"/>
    </row>
    <row r="419" ht="14.25" spans="1:5">
      <c r="A419" s="346" t="s">
        <v>354</v>
      </c>
      <c r="B419" s="311"/>
      <c r="C419" s="311"/>
      <c r="D419" s="311" t="s">
        <v>69</v>
      </c>
      <c r="E419" s="344"/>
    </row>
    <row r="420" ht="14.25" spans="1:5">
      <c r="A420" s="346" t="s">
        <v>355</v>
      </c>
      <c r="B420" s="311"/>
      <c r="C420" s="311"/>
      <c r="D420" s="311" t="s">
        <v>69</v>
      </c>
      <c r="E420" s="344"/>
    </row>
    <row r="421" ht="14.25" spans="1:5">
      <c r="A421" s="347" t="s">
        <v>356</v>
      </c>
      <c r="B421" s="311"/>
      <c r="C421" s="311"/>
      <c r="D421" s="311" t="s">
        <v>69</v>
      </c>
      <c r="E421" s="344"/>
    </row>
    <row r="422" ht="14.25" spans="1:5">
      <c r="A422" s="347" t="s">
        <v>357</v>
      </c>
      <c r="B422" s="311"/>
      <c r="C422" s="311"/>
      <c r="D422" s="311" t="s">
        <v>69</v>
      </c>
      <c r="E422" s="344"/>
    </row>
    <row r="423" ht="14.25" spans="1:5">
      <c r="A423" s="347" t="s">
        <v>358</v>
      </c>
      <c r="B423" s="311">
        <v>578</v>
      </c>
      <c r="C423" s="311">
        <v>28</v>
      </c>
      <c r="D423" s="311">
        <v>4.8</v>
      </c>
      <c r="E423" s="344"/>
    </row>
    <row r="424" ht="14.25" spans="1:5">
      <c r="A424" s="346" t="s">
        <v>351</v>
      </c>
      <c r="B424" s="311"/>
      <c r="C424" s="311"/>
      <c r="D424" s="311" t="s">
        <v>69</v>
      </c>
      <c r="E424" s="344"/>
    </row>
    <row r="425" ht="14.25" spans="1:5">
      <c r="A425" s="346" t="s">
        <v>359</v>
      </c>
      <c r="B425" s="311"/>
      <c r="C425" s="311"/>
      <c r="D425" s="311" t="s">
        <v>69</v>
      </c>
      <c r="E425" s="344"/>
    </row>
    <row r="426" ht="14.25" spans="1:5">
      <c r="A426" s="346" t="s">
        <v>360</v>
      </c>
      <c r="B426" s="311"/>
      <c r="C426" s="311"/>
      <c r="D426" s="311" t="s">
        <v>69</v>
      </c>
      <c r="E426" s="344"/>
    </row>
    <row r="427" ht="14.25" spans="1:5">
      <c r="A427" s="347" t="s">
        <v>361</v>
      </c>
      <c r="B427" s="311"/>
      <c r="C427" s="311"/>
      <c r="D427" s="311" t="s">
        <v>69</v>
      </c>
      <c r="E427" s="344"/>
    </row>
    <row r="428" ht="14.25" spans="1:5">
      <c r="A428" s="347" t="s">
        <v>362</v>
      </c>
      <c r="B428" s="311">
        <v>578</v>
      </c>
      <c r="C428" s="311">
        <v>28</v>
      </c>
      <c r="D428" s="311">
        <v>4.8</v>
      </c>
      <c r="E428" s="344"/>
    </row>
    <row r="429" ht="14.25" spans="1:5">
      <c r="A429" s="347" t="s">
        <v>363</v>
      </c>
      <c r="B429" s="311">
        <v>40</v>
      </c>
      <c r="C429" s="311">
        <v>45</v>
      </c>
      <c r="D429" s="311">
        <v>112.5</v>
      </c>
      <c r="E429" s="344"/>
    </row>
    <row r="430" ht="14.25" spans="1:5">
      <c r="A430" s="344" t="s">
        <v>351</v>
      </c>
      <c r="B430" s="311"/>
      <c r="C430" s="311"/>
      <c r="D430" s="311" t="s">
        <v>69</v>
      </c>
      <c r="E430" s="344"/>
    </row>
    <row r="431" ht="14.25" spans="1:5">
      <c r="A431" s="346" t="s">
        <v>364</v>
      </c>
      <c r="B431" s="311"/>
      <c r="C431" s="311"/>
      <c r="D431" s="311" t="s">
        <v>69</v>
      </c>
      <c r="E431" s="344"/>
    </row>
    <row r="432" ht="14.25" spans="1:5">
      <c r="A432" s="347" t="s">
        <v>365</v>
      </c>
      <c r="B432" s="311">
        <v>40</v>
      </c>
      <c r="C432" s="311">
        <v>45</v>
      </c>
      <c r="D432" s="311">
        <v>112.5</v>
      </c>
      <c r="E432" s="344"/>
    </row>
    <row r="433" ht="14.25" spans="1:5">
      <c r="A433" s="347" t="s">
        <v>366</v>
      </c>
      <c r="B433" s="311">
        <v>0</v>
      </c>
      <c r="C433" s="311">
        <v>0</v>
      </c>
      <c r="D433" s="311" t="s">
        <v>69</v>
      </c>
      <c r="E433" s="344"/>
    </row>
    <row r="434" ht="14.25" spans="1:5">
      <c r="A434" s="347" t="s">
        <v>351</v>
      </c>
      <c r="B434" s="311"/>
      <c r="C434" s="311"/>
      <c r="D434" s="311" t="s">
        <v>69</v>
      </c>
      <c r="E434" s="344"/>
    </row>
    <row r="435" ht="14.25" spans="1:5">
      <c r="A435" s="346" t="s">
        <v>367</v>
      </c>
      <c r="B435" s="311"/>
      <c r="C435" s="311"/>
      <c r="D435" s="311" t="s">
        <v>69</v>
      </c>
      <c r="E435" s="344"/>
    </row>
    <row r="436" ht="14.25" spans="1:5">
      <c r="A436" s="346" t="s">
        <v>368</v>
      </c>
      <c r="B436" s="311"/>
      <c r="C436" s="311"/>
      <c r="D436" s="311" t="s">
        <v>69</v>
      </c>
      <c r="E436" s="344"/>
    </row>
    <row r="437" ht="14.25" spans="1:5">
      <c r="A437" s="346" t="s">
        <v>369</v>
      </c>
      <c r="B437" s="311"/>
      <c r="C437" s="311"/>
      <c r="D437" s="311" t="s">
        <v>69</v>
      </c>
      <c r="E437" s="344"/>
    </row>
    <row r="438" ht="14.25" spans="1:5">
      <c r="A438" s="347" t="s">
        <v>370</v>
      </c>
      <c r="B438" s="311">
        <v>0</v>
      </c>
      <c r="C438" s="311">
        <v>0</v>
      </c>
      <c r="D438" s="311" t="s">
        <v>69</v>
      </c>
      <c r="E438" s="344"/>
    </row>
    <row r="439" ht="14.25" spans="1:5">
      <c r="A439" s="347" t="s">
        <v>371</v>
      </c>
      <c r="B439" s="311"/>
      <c r="C439" s="311"/>
      <c r="D439" s="311" t="s">
        <v>69</v>
      </c>
      <c r="E439" s="344"/>
    </row>
    <row r="440" ht="14.25" spans="1:5">
      <c r="A440" s="347" t="s">
        <v>372</v>
      </c>
      <c r="B440" s="311"/>
      <c r="C440" s="311"/>
      <c r="D440" s="311" t="s">
        <v>69</v>
      </c>
      <c r="E440" s="344"/>
    </row>
    <row r="441" ht="14.25" spans="1:5">
      <c r="A441" s="347" t="s">
        <v>373</v>
      </c>
      <c r="B441" s="311"/>
      <c r="C441" s="311"/>
      <c r="D441" s="311" t="s">
        <v>69</v>
      </c>
      <c r="E441" s="344"/>
    </row>
    <row r="442" ht="14.25" spans="1:5">
      <c r="A442" s="347" t="s">
        <v>374</v>
      </c>
      <c r="B442" s="311"/>
      <c r="C442" s="311"/>
      <c r="D442" s="311" t="s">
        <v>69</v>
      </c>
      <c r="E442" s="344"/>
    </row>
    <row r="443" ht="14.25" spans="1:5">
      <c r="A443" s="346" t="s">
        <v>375</v>
      </c>
      <c r="B443" s="311">
        <v>3</v>
      </c>
      <c r="C443" s="311">
        <v>0</v>
      </c>
      <c r="D443" s="311">
        <v>0</v>
      </c>
      <c r="E443" s="344"/>
    </row>
    <row r="444" ht="14.25" spans="1:5">
      <c r="A444" s="346" t="s">
        <v>351</v>
      </c>
      <c r="B444" s="311"/>
      <c r="C444" s="311"/>
      <c r="D444" s="311" t="s">
        <v>69</v>
      </c>
      <c r="E444" s="344"/>
    </row>
    <row r="445" ht="14.25" spans="1:5">
      <c r="A445" s="347" t="s">
        <v>376</v>
      </c>
      <c r="B445" s="311">
        <v>3</v>
      </c>
      <c r="C445" s="311"/>
      <c r="D445" s="311">
        <v>0</v>
      </c>
      <c r="E445" s="344"/>
    </row>
    <row r="446" ht="14.25" spans="1:5">
      <c r="A446" s="347" t="s">
        <v>377</v>
      </c>
      <c r="B446" s="311"/>
      <c r="C446" s="311"/>
      <c r="D446" s="311" t="s">
        <v>69</v>
      </c>
      <c r="E446" s="344"/>
    </row>
    <row r="447" ht="14.25" spans="1:5">
      <c r="A447" s="347" t="s">
        <v>378</v>
      </c>
      <c r="B447" s="311"/>
      <c r="C447" s="311"/>
      <c r="D447" s="311" t="s">
        <v>69</v>
      </c>
      <c r="E447" s="344"/>
    </row>
    <row r="448" ht="14.25" spans="1:5">
      <c r="A448" s="346" t="s">
        <v>379</v>
      </c>
      <c r="B448" s="311"/>
      <c r="C448" s="311"/>
      <c r="D448" s="311" t="s">
        <v>69</v>
      </c>
      <c r="E448" s="344"/>
    </row>
    <row r="449" ht="14.25" spans="1:5">
      <c r="A449" s="346" t="s">
        <v>380</v>
      </c>
      <c r="B449" s="311"/>
      <c r="C449" s="311"/>
      <c r="D449" s="311" t="s">
        <v>69</v>
      </c>
      <c r="E449" s="344"/>
    </row>
    <row r="450" ht="14.25" spans="1:5">
      <c r="A450" s="346" t="s">
        <v>381</v>
      </c>
      <c r="B450" s="311">
        <v>0</v>
      </c>
      <c r="C450" s="311">
        <v>0</v>
      </c>
      <c r="D450" s="311" t="s">
        <v>69</v>
      </c>
      <c r="E450" s="344"/>
    </row>
    <row r="451" ht="14.25" spans="1:5">
      <c r="A451" s="347" t="s">
        <v>382</v>
      </c>
      <c r="B451" s="311"/>
      <c r="C451" s="311"/>
      <c r="D451" s="311" t="s">
        <v>69</v>
      </c>
      <c r="E451" s="344"/>
    </row>
    <row r="452" ht="14.25" spans="1:5">
      <c r="A452" s="347" t="s">
        <v>383</v>
      </c>
      <c r="B452" s="311"/>
      <c r="C452" s="311"/>
      <c r="D452" s="311" t="s">
        <v>69</v>
      </c>
      <c r="E452" s="344"/>
    </row>
    <row r="453" ht="14.25" spans="1:5">
      <c r="A453" s="347" t="s">
        <v>384</v>
      </c>
      <c r="B453" s="311"/>
      <c r="C453" s="311"/>
      <c r="D453" s="311" t="s">
        <v>69</v>
      </c>
      <c r="E453" s="344"/>
    </row>
    <row r="454" ht="14.25" spans="1:5">
      <c r="A454" s="344" t="s">
        <v>385</v>
      </c>
      <c r="B454" s="311">
        <v>0</v>
      </c>
      <c r="C454" s="311">
        <v>0</v>
      </c>
      <c r="D454" s="311" t="s">
        <v>69</v>
      </c>
      <c r="E454" s="344"/>
    </row>
    <row r="455" ht="14.25" spans="1:5">
      <c r="A455" s="347" t="s">
        <v>386</v>
      </c>
      <c r="B455" s="311"/>
      <c r="C455" s="311"/>
      <c r="D455" s="311" t="s">
        <v>69</v>
      </c>
      <c r="E455" s="344"/>
    </row>
    <row r="456" ht="14.25" spans="1:5">
      <c r="A456" s="347" t="s">
        <v>387</v>
      </c>
      <c r="B456" s="311"/>
      <c r="C456" s="311"/>
      <c r="D456" s="311" t="s">
        <v>69</v>
      </c>
      <c r="E456" s="344"/>
    </row>
    <row r="457" ht="14.25" spans="1:5">
      <c r="A457" s="347" t="s">
        <v>388</v>
      </c>
      <c r="B457" s="311"/>
      <c r="C457" s="311"/>
      <c r="D457" s="311" t="s">
        <v>69</v>
      </c>
      <c r="E457" s="344"/>
    </row>
    <row r="458" ht="14.25" spans="1:5">
      <c r="A458" s="346" t="s">
        <v>389</v>
      </c>
      <c r="B458" s="311">
        <v>93</v>
      </c>
      <c r="C458" s="311">
        <v>227</v>
      </c>
      <c r="D458" s="311">
        <v>244.1</v>
      </c>
      <c r="E458" s="344"/>
    </row>
    <row r="459" ht="14.25" spans="1:5">
      <c r="A459" s="346" t="s">
        <v>390</v>
      </c>
      <c r="B459" s="311">
        <v>24</v>
      </c>
      <c r="C459" s="311"/>
      <c r="D459" s="311">
        <v>0</v>
      </c>
      <c r="E459" s="344"/>
    </row>
    <row r="460" ht="14.25" spans="1:5">
      <c r="A460" s="347" t="s">
        <v>391</v>
      </c>
      <c r="B460" s="311"/>
      <c r="C460" s="311"/>
      <c r="D460" s="311" t="s">
        <v>69</v>
      </c>
      <c r="E460" s="344"/>
    </row>
    <row r="461" ht="14.25" spans="1:5">
      <c r="A461" s="347" t="s">
        <v>392</v>
      </c>
      <c r="B461" s="311"/>
      <c r="C461" s="311"/>
      <c r="D461" s="311" t="s">
        <v>69</v>
      </c>
      <c r="E461" s="344"/>
    </row>
    <row r="462" ht="14.25" spans="1:5">
      <c r="A462" s="347" t="s">
        <v>393</v>
      </c>
      <c r="B462" s="311">
        <v>69</v>
      </c>
      <c r="C462" s="311">
        <v>227</v>
      </c>
      <c r="D462" s="311">
        <v>329</v>
      </c>
      <c r="E462" s="344"/>
    </row>
    <row r="463" ht="14.25" spans="1:5">
      <c r="A463" s="344" t="s">
        <v>74</v>
      </c>
      <c r="B463" s="311">
        <v>1268</v>
      </c>
      <c r="C463" s="311">
        <v>871</v>
      </c>
      <c r="D463" s="311">
        <v>68.7</v>
      </c>
      <c r="E463" s="344"/>
    </row>
    <row r="464" ht="14.25" spans="1:5">
      <c r="A464" s="344" t="s">
        <v>394</v>
      </c>
      <c r="B464" s="311">
        <v>467</v>
      </c>
      <c r="C464" s="311">
        <v>362</v>
      </c>
      <c r="D464" s="311">
        <v>77.5</v>
      </c>
      <c r="E464" s="344"/>
    </row>
    <row r="465" ht="14.25" spans="1:5">
      <c r="A465" s="344" t="s">
        <v>96</v>
      </c>
      <c r="B465" s="311">
        <v>398</v>
      </c>
      <c r="C465" s="311">
        <v>355</v>
      </c>
      <c r="D465" s="311">
        <v>89.2</v>
      </c>
      <c r="E465" s="344"/>
    </row>
    <row r="466" ht="14.25" spans="1:5">
      <c r="A466" s="344" t="s">
        <v>97</v>
      </c>
      <c r="B466" s="311"/>
      <c r="C466" s="311"/>
      <c r="D466" s="311" t="s">
        <v>69</v>
      </c>
      <c r="E466" s="344"/>
    </row>
    <row r="467" ht="14.25" spans="1:5">
      <c r="A467" s="344" t="s">
        <v>98</v>
      </c>
      <c r="B467" s="311"/>
      <c r="C467" s="311"/>
      <c r="D467" s="311" t="s">
        <v>69</v>
      </c>
      <c r="E467" s="344"/>
    </row>
    <row r="468" ht="14.25" spans="1:5">
      <c r="A468" s="344" t="s">
        <v>395</v>
      </c>
      <c r="B468" s="311"/>
      <c r="C468" s="311"/>
      <c r="D468" s="311" t="s">
        <v>69</v>
      </c>
      <c r="E468" s="344"/>
    </row>
    <row r="469" ht="14.25" spans="1:5">
      <c r="A469" s="344" t="s">
        <v>396</v>
      </c>
      <c r="B469" s="311"/>
      <c r="C469" s="311"/>
      <c r="D469" s="311" t="s">
        <v>69</v>
      </c>
      <c r="E469" s="344"/>
    </row>
    <row r="470" ht="14.25" spans="1:5">
      <c r="A470" s="344" t="s">
        <v>397</v>
      </c>
      <c r="B470" s="311"/>
      <c r="C470" s="311"/>
      <c r="D470" s="311" t="s">
        <v>69</v>
      </c>
      <c r="E470" s="344"/>
    </row>
    <row r="471" ht="14.25" spans="1:5">
      <c r="A471" s="344" t="s">
        <v>398</v>
      </c>
      <c r="B471" s="311"/>
      <c r="C471" s="311"/>
      <c r="D471" s="311" t="s">
        <v>69</v>
      </c>
      <c r="E471" s="344"/>
    </row>
    <row r="472" ht="14.25" spans="1:5">
      <c r="A472" s="344" t="s">
        <v>399</v>
      </c>
      <c r="B472" s="311"/>
      <c r="C472" s="311"/>
      <c r="D472" s="311" t="s">
        <v>69</v>
      </c>
      <c r="E472" s="344"/>
    </row>
    <row r="473" ht="14.25" spans="1:5">
      <c r="A473" s="344" t="s">
        <v>400</v>
      </c>
      <c r="B473" s="311">
        <v>11</v>
      </c>
      <c r="C473" s="311"/>
      <c r="D473" s="311">
        <v>0</v>
      </c>
      <c r="E473" s="344"/>
    </row>
    <row r="474" ht="14.25" spans="1:5">
      <c r="A474" s="344" t="s">
        <v>401</v>
      </c>
      <c r="B474" s="311"/>
      <c r="C474" s="311"/>
      <c r="D474" s="311" t="s">
        <v>69</v>
      </c>
      <c r="E474" s="344"/>
    </row>
    <row r="475" ht="14.25" spans="1:5">
      <c r="A475" s="344" t="s">
        <v>402</v>
      </c>
      <c r="B475" s="311"/>
      <c r="C475" s="311"/>
      <c r="D475" s="311" t="s">
        <v>69</v>
      </c>
      <c r="E475" s="344"/>
    </row>
    <row r="476" ht="14.25" spans="1:5">
      <c r="A476" s="344" t="s">
        <v>403</v>
      </c>
      <c r="B476" s="311"/>
      <c r="C476" s="311">
        <v>2</v>
      </c>
      <c r="D476" s="311" t="s">
        <v>69</v>
      </c>
      <c r="E476" s="344"/>
    </row>
    <row r="477" ht="14.25" spans="1:5">
      <c r="A477" s="344" t="s">
        <v>404</v>
      </c>
      <c r="B477" s="311"/>
      <c r="C477" s="311"/>
      <c r="D477" s="311" t="s">
        <v>69</v>
      </c>
      <c r="E477" s="344"/>
    </row>
    <row r="478" ht="14.25" spans="1:5">
      <c r="A478" s="344" t="s">
        <v>405</v>
      </c>
      <c r="B478" s="311"/>
      <c r="C478" s="311"/>
      <c r="D478" s="311" t="s">
        <v>69</v>
      </c>
      <c r="E478" s="344"/>
    </row>
    <row r="479" ht="14.25" spans="1:5">
      <c r="A479" s="344" t="s">
        <v>406</v>
      </c>
      <c r="B479" s="311">
        <v>58</v>
      </c>
      <c r="C479" s="311">
        <v>5</v>
      </c>
      <c r="D479" s="311">
        <v>8.6</v>
      </c>
      <c r="E479" s="344"/>
    </row>
    <row r="480" ht="14.25" spans="1:5">
      <c r="A480" s="344" t="s">
        <v>407</v>
      </c>
      <c r="B480" s="311">
        <v>374</v>
      </c>
      <c r="C480" s="311">
        <v>268</v>
      </c>
      <c r="D480" s="311">
        <v>71.7</v>
      </c>
      <c r="E480" s="344"/>
    </row>
    <row r="481" ht="14.25" spans="1:5">
      <c r="A481" s="344" t="s">
        <v>96</v>
      </c>
      <c r="B481" s="311">
        <v>229</v>
      </c>
      <c r="C481" s="311">
        <v>168</v>
      </c>
      <c r="D481" s="311">
        <v>73.4</v>
      </c>
      <c r="E481" s="344"/>
    </row>
    <row r="482" ht="14.25" spans="1:5">
      <c r="A482" s="344" t="s">
        <v>97</v>
      </c>
      <c r="B482" s="311"/>
      <c r="C482" s="311"/>
      <c r="D482" s="311" t="s">
        <v>69</v>
      </c>
      <c r="E482" s="344"/>
    </row>
    <row r="483" ht="14.25" spans="1:5">
      <c r="A483" s="344" t="s">
        <v>98</v>
      </c>
      <c r="B483" s="311"/>
      <c r="C483" s="311"/>
      <c r="D483" s="311" t="s">
        <v>69</v>
      </c>
      <c r="E483" s="344"/>
    </row>
    <row r="484" ht="14.25" spans="1:5">
      <c r="A484" s="344" t="s">
        <v>408</v>
      </c>
      <c r="B484" s="311">
        <v>26</v>
      </c>
      <c r="C484" s="311"/>
      <c r="D484" s="311">
        <v>0</v>
      </c>
      <c r="E484" s="344"/>
    </row>
    <row r="485" ht="14.25" spans="1:5">
      <c r="A485" s="344" t="s">
        <v>409</v>
      </c>
      <c r="B485" s="311"/>
      <c r="C485" s="311"/>
      <c r="D485" s="311" t="s">
        <v>69</v>
      </c>
      <c r="E485" s="344"/>
    </row>
    <row r="486" ht="14.25" spans="1:5">
      <c r="A486" s="344" t="s">
        <v>410</v>
      </c>
      <c r="B486" s="311">
        <v>119</v>
      </c>
      <c r="C486" s="311">
        <v>100</v>
      </c>
      <c r="D486" s="311">
        <v>84</v>
      </c>
      <c r="E486" s="344"/>
    </row>
    <row r="487" ht="14.25" spans="1:5">
      <c r="A487" s="344" t="s">
        <v>411</v>
      </c>
      <c r="B487" s="311"/>
      <c r="C487" s="311"/>
      <c r="D487" s="311" t="s">
        <v>69</v>
      </c>
      <c r="E487" s="344"/>
    </row>
    <row r="488" ht="14.25" spans="1:5">
      <c r="A488" s="344" t="s">
        <v>412</v>
      </c>
      <c r="B488" s="311">
        <v>102</v>
      </c>
      <c r="C488" s="311">
        <v>0</v>
      </c>
      <c r="D488" s="311">
        <v>0</v>
      </c>
      <c r="E488" s="344"/>
    </row>
    <row r="489" ht="14.25" spans="1:5">
      <c r="A489" s="344" t="s">
        <v>96</v>
      </c>
      <c r="B489" s="311"/>
      <c r="C489" s="311"/>
      <c r="D489" s="311" t="s">
        <v>69</v>
      </c>
      <c r="E489" s="344"/>
    </row>
    <row r="490" ht="14.25" spans="1:5">
      <c r="A490" s="344" t="s">
        <v>97</v>
      </c>
      <c r="B490" s="311"/>
      <c r="C490" s="311"/>
      <c r="D490" s="311" t="s">
        <v>69</v>
      </c>
      <c r="E490" s="344"/>
    </row>
    <row r="491" ht="14.25" spans="1:5">
      <c r="A491" s="344" t="s">
        <v>98</v>
      </c>
      <c r="B491" s="311"/>
      <c r="C491" s="311"/>
      <c r="D491" s="311" t="s">
        <v>69</v>
      </c>
      <c r="E491" s="344"/>
    </row>
    <row r="492" ht="14.25" spans="1:5">
      <c r="A492" s="344" t="s">
        <v>413</v>
      </c>
      <c r="B492" s="311"/>
      <c r="C492" s="311"/>
      <c r="D492" s="311" t="s">
        <v>69</v>
      </c>
      <c r="E492" s="344"/>
    </row>
    <row r="493" ht="14.25" spans="1:5">
      <c r="A493" s="344" t="s">
        <v>414</v>
      </c>
      <c r="B493" s="311"/>
      <c r="C493" s="311"/>
      <c r="D493" s="311" t="s">
        <v>69</v>
      </c>
      <c r="E493" s="344"/>
    </row>
    <row r="494" ht="14.25" spans="1:5">
      <c r="A494" s="344" t="s">
        <v>415</v>
      </c>
      <c r="B494" s="311"/>
      <c r="C494" s="311"/>
      <c r="D494" s="311" t="s">
        <v>69</v>
      </c>
      <c r="E494" s="344"/>
    </row>
    <row r="495" ht="14.25" spans="1:5">
      <c r="A495" s="344" t="s">
        <v>416</v>
      </c>
      <c r="B495" s="311">
        <v>102</v>
      </c>
      <c r="C495" s="311"/>
      <c r="D495" s="311">
        <v>0</v>
      </c>
      <c r="E495" s="344"/>
    </row>
    <row r="496" ht="14.25" spans="1:5">
      <c r="A496" s="344" t="s">
        <v>417</v>
      </c>
      <c r="B496" s="311"/>
      <c r="C496" s="311"/>
      <c r="D496" s="311" t="s">
        <v>69</v>
      </c>
      <c r="E496" s="344"/>
    </row>
    <row r="497" ht="14.25" spans="1:5">
      <c r="A497" s="344" t="s">
        <v>418</v>
      </c>
      <c r="B497" s="311"/>
      <c r="C497" s="311"/>
      <c r="D497" s="311" t="s">
        <v>69</v>
      </c>
      <c r="E497" s="344"/>
    </row>
    <row r="498" ht="14.25" spans="1:5">
      <c r="A498" s="344" t="s">
        <v>419</v>
      </c>
      <c r="B498" s="311"/>
      <c r="C498" s="311"/>
      <c r="D498" s="311" t="s">
        <v>69</v>
      </c>
      <c r="E498" s="344"/>
    </row>
    <row r="499" ht="14.25" spans="1:5">
      <c r="A499" s="344" t="s">
        <v>420</v>
      </c>
      <c r="B499" s="311">
        <v>0</v>
      </c>
      <c r="C499" s="311">
        <v>0</v>
      </c>
      <c r="D499" s="311" t="s">
        <v>69</v>
      </c>
      <c r="E499" s="344"/>
    </row>
    <row r="500" ht="14.25" spans="1:5">
      <c r="A500" s="344" t="s">
        <v>96</v>
      </c>
      <c r="B500" s="311"/>
      <c r="C500" s="311"/>
      <c r="D500" s="311" t="s">
        <v>69</v>
      </c>
      <c r="E500" s="344"/>
    </row>
    <row r="501" ht="14.25" spans="1:5">
      <c r="A501" s="344" t="s">
        <v>421</v>
      </c>
      <c r="B501" s="311"/>
      <c r="C501" s="311"/>
      <c r="D501" s="311" t="s">
        <v>69</v>
      </c>
      <c r="E501" s="344"/>
    </row>
    <row r="502" ht="14.25" spans="1:5">
      <c r="A502" s="344" t="s">
        <v>98</v>
      </c>
      <c r="B502" s="311"/>
      <c r="C502" s="311"/>
      <c r="D502" s="311" t="s">
        <v>69</v>
      </c>
      <c r="E502" s="344"/>
    </row>
    <row r="503" ht="14.25" spans="1:5">
      <c r="A503" s="344" t="s">
        <v>422</v>
      </c>
      <c r="B503" s="311"/>
      <c r="C503" s="311"/>
      <c r="D503" s="311" t="s">
        <v>69</v>
      </c>
      <c r="E503" s="344"/>
    </row>
    <row r="504" ht="14.25" spans="1:5">
      <c r="A504" s="344" t="s">
        <v>423</v>
      </c>
      <c r="B504" s="311"/>
      <c r="C504" s="311"/>
      <c r="D504" s="311" t="s">
        <v>69</v>
      </c>
      <c r="E504" s="344"/>
    </row>
    <row r="505" ht="14.25" spans="1:5">
      <c r="A505" s="344" t="s">
        <v>424</v>
      </c>
      <c r="B505" s="311"/>
      <c r="C505" s="311"/>
      <c r="D505" s="311" t="s">
        <v>69</v>
      </c>
      <c r="E505" s="344"/>
    </row>
    <row r="506" ht="14.25" spans="1:5">
      <c r="A506" s="344" t="s">
        <v>425</v>
      </c>
      <c r="B506" s="311"/>
      <c r="C506" s="311"/>
      <c r="D506" s="311" t="s">
        <v>69</v>
      </c>
      <c r="E506" s="344"/>
    </row>
    <row r="507" ht="14.25" spans="1:5">
      <c r="A507" s="344" t="s">
        <v>426</v>
      </c>
      <c r="B507" s="311"/>
      <c r="C507" s="311"/>
      <c r="D507" s="311" t="s">
        <v>69</v>
      </c>
      <c r="E507" s="344"/>
    </row>
    <row r="508" ht="14.25" spans="1:5">
      <c r="A508" s="344" t="s">
        <v>427</v>
      </c>
      <c r="B508" s="311">
        <v>319</v>
      </c>
      <c r="C508" s="311">
        <v>241</v>
      </c>
      <c r="D508" s="311">
        <v>75.5</v>
      </c>
      <c r="E508" s="344"/>
    </row>
    <row r="509" ht="14.25" spans="1:5">
      <c r="A509" s="344" t="s">
        <v>96</v>
      </c>
      <c r="B509" s="311">
        <v>319</v>
      </c>
      <c r="C509" s="311">
        <v>241</v>
      </c>
      <c r="D509" s="311">
        <v>75.5</v>
      </c>
      <c r="E509" s="344"/>
    </row>
    <row r="510" ht="14.25" spans="1:5">
      <c r="A510" s="344" t="s">
        <v>97</v>
      </c>
      <c r="B510" s="311"/>
      <c r="C510" s="311"/>
      <c r="D510" s="311" t="s">
        <v>69</v>
      </c>
      <c r="E510" s="344"/>
    </row>
    <row r="511" ht="14.25" spans="1:5">
      <c r="A511" s="344" t="s">
        <v>98</v>
      </c>
      <c r="B511" s="311"/>
      <c r="C511" s="311"/>
      <c r="D511" s="311" t="s">
        <v>69</v>
      </c>
      <c r="E511" s="344"/>
    </row>
    <row r="512" ht="14.25" spans="1:5">
      <c r="A512" s="344" t="s">
        <v>428</v>
      </c>
      <c r="B512" s="311"/>
      <c r="C512" s="311"/>
      <c r="D512" s="311" t="s">
        <v>69</v>
      </c>
      <c r="E512" s="344"/>
    </row>
    <row r="513" ht="14.25" spans="1:5">
      <c r="A513" s="344" t="s">
        <v>429</v>
      </c>
      <c r="B513" s="311"/>
      <c r="C513" s="311"/>
      <c r="D513" s="311" t="s">
        <v>69</v>
      </c>
      <c r="E513" s="344"/>
    </row>
    <row r="514" ht="14.25" spans="1:5">
      <c r="A514" s="344" t="s">
        <v>430</v>
      </c>
      <c r="B514" s="311"/>
      <c r="C514" s="311"/>
      <c r="D514" s="311" t="s">
        <v>69</v>
      </c>
      <c r="E514" s="344"/>
    </row>
    <row r="515" ht="14.25" spans="1:5">
      <c r="A515" s="344" t="s">
        <v>431</v>
      </c>
      <c r="B515" s="311"/>
      <c r="C515" s="311"/>
      <c r="D515" s="311" t="s">
        <v>69</v>
      </c>
      <c r="E515" s="344"/>
    </row>
    <row r="516" ht="14.25" spans="1:5">
      <c r="A516" s="344" t="s">
        <v>432</v>
      </c>
      <c r="B516" s="311">
        <v>6</v>
      </c>
      <c r="C516" s="311">
        <v>0</v>
      </c>
      <c r="D516" s="311">
        <v>0</v>
      </c>
      <c r="E516" s="344"/>
    </row>
    <row r="517" ht="14.25" spans="1:5">
      <c r="A517" s="344" t="s">
        <v>433</v>
      </c>
      <c r="B517" s="311"/>
      <c r="C517" s="311"/>
      <c r="D517" s="311" t="s">
        <v>69</v>
      </c>
      <c r="E517" s="344"/>
    </row>
    <row r="518" ht="14.25" spans="1:5">
      <c r="A518" s="344" t="s">
        <v>434</v>
      </c>
      <c r="B518" s="311"/>
      <c r="C518" s="311"/>
      <c r="D518" s="311" t="s">
        <v>69</v>
      </c>
      <c r="E518" s="344"/>
    </row>
    <row r="519" ht="14.25" spans="1:5">
      <c r="A519" s="344" t="s">
        <v>435</v>
      </c>
      <c r="B519" s="311">
        <v>6</v>
      </c>
      <c r="C519" s="311"/>
      <c r="D519" s="311">
        <v>0</v>
      </c>
      <c r="E519" s="344"/>
    </row>
    <row r="520" ht="14.25" spans="1:5">
      <c r="A520" s="344" t="s">
        <v>75</v>
      </c>
      <c r="B520" s="311">
        <v>11246</v>
      </c>
      <c r="C520" s="311">
        <v>10359</v>
      </c>
      <c r="D520" s="311">
        <v>92.4</v>
      </c>
      <c r="E520" s="344"/>
    </row>
    <row r="521" ht="14.25" spans="1:5">
      <c r="A521" s="344" t="s">
        <v>436</v>
      </c>
      <c r="B521" s="311">
        <v>422</v>
      </c>
      <c r="C521" s="311">
        <v>508</v>
      </c>
      <c r="D521" s="311">
        <v>120.4</v>
      </c>
      <c r="E521" s="344"/>
    </row>
    <row r="522" ht="14.25" spans="1:5">
      <c r="A522" s="344" t="s">
        <v>96</v>
      </c>
      <c r="B522" s="311">
        <v>416</v>
      </c>
      <c r="C522" s="311">
        <v>491</v>
      </c>
      <c r="D522" s="311">
        <v>118</v>
      </c>
      <c r="E522" s="344"/>
    </row>
    <row r="523" ht="14.25" spans="1:5">
      <c r="A523" s="344" t="s">
        <v>97</v>
      </c>
      <c r="B523" s="311"/>
      <c r="C523" s="311"/>
      <c r="D523" s="311" t="s">
        <v>69</v>
      </c>
      <c r="E523" s="344"/>
    </row>
    <row r="524" ht="14.25" spans="1:5">
      <c r="A524" s="344" t="s">
        <v>98</v>
      </c>
      <c r="B524" s="311"/>
      <c r="C524" s="311"/>
      <c r="D524" s="311" t="s">
        <v>69</v>
      </c>
      <c r="E524" s="344"/>
    </row>
    <row r="525" ht="14.25" spans="1:5">
      <c r="A525" s="344" t="s">
        <v>437</v>
      </c>
      <c r="B525" s="311"/>
      <c r="C525" s="311"/>
      <c r="D525" s="311" t="s">
        <v>69</v>
      </c>
      <c r="E525" s="344"/>
    </row>
    <row r="526" ht="14.25" spans="1:5">
      <c r="A526" s="344" t="s">
        <v>438</v>
      </c>
      <c r="B526" s="311"/>
      <c r="C526" s="311"/>
      <c r="D526" s="311" t="s">
        <v>69</v>
      </c>
      <c r="E526" s="344"/>
    </row>
    <row r="527" ht="14.25" spans="1:5">
      <c r="A527" s="344" t="s">
        <v>439</v>
      </c>
      <c r="B527" s="311"/>
      <c r="C527" s="311"/>
      <c r="D527" s="311" t="s">
        <v>69</v>
      </c>
      <c r="E527" s="344"/>
    </row>
    <row r="528" ht="14.25" spans="1:5">
      <c r="A528" s="344" t="s">
        <v>440</v>
      </c>
      <c r="B528" s="311"/>
      <c r="C528" s="311"/>
      <c r="D528" s="311" t="s">
        <v>69</v>
      </c>
      <c r="E528" s="344"/>
    </row>
    <row r="529" ht="14.25" spans="1:5">
      <c r="A529" s="344" t="s">
        <v>138</v>
      </c>
      <c r="B529" s="311"/>
      <c r="C529" s="311"/>
      <c r="D529" s="311" t="s">
        <v>69</v>
      </c>
      <c r="E529" s="344"/>
    </row>
    <row r="530" ht="14.25" spans="1:5">
      <c r="A530" s="344" t="s">
        <v>441</v>
      </c>
      <c r="B530" s="311"/>
      <c r="C530" s="311"/>
      <c r="D530" s="311" t="s">
        <v>69</v>
      </c>
      <c r="E530" s="344"/>
    </row>
    <row r="531" ht="14.25" spans="1:5">
      <c r="A531" s="344" t="s">
        <v>442</v>
      </c>
      <c r="B531" s="311"/>
      <c r="C531" s="311"/>
      <c r="D531" s="311" t="s">
        <v>69</v>
      </c>
      <c r="E531" s="344"/>
    </row>
    <row r="532" ht="14.25" spans="1:5">
      <c r="A532" s="344" t="s">
        <v>443</v>
      </c>
      <c r="B532" s="311"/>
      <c r="C532" s="311"/>
      <c r="D532" s="311" t="s">
        <v>69</v>
      </c>
      <c r="E532" s="344"/>
    </row>
    <row r="533" ht="14.25" spans="1:5">
      <c r="A533" s="344" t="s">
        <v>444</v>
      </c>
      <c r="B533" s="311"/>
      <c r="C533" s="311">
        <v>3</v>
      </c>
      <c r="D533" s="311" t="s">
        <v>69</v>
      </c>
      <c r="E533" s="344"/>
    </row>
    <row r="534" ht="14.25" spans="1:5">
      <c r="A534" s="344" t="s">
        <v>445</v>
      </c>
      <c r="B534" s="311">
        <v>6</v>
      </c>
      <c r="C534" s="311">
        <v>14</v>
      </c>
      <c r="D534" s="311">
        <v>233.3</v>
      </c>
      <c r="E534" s="344"/>
    </row>
    <row r="535" ht="14.25" spans="1:5">
      <c r="A535" s="344" t="s">
        <v>446</v>
      </c>
      <c r="B535" s="311">
        <v>885</v>
      </c>
      <c r="C535" s="311">
        <v>1079</v>
      </c>
      <c r="D535" s="311">
        <v>121.9</v>
      </c>
      <c r="E535" s="344"/>
    </row>
    <row r="536" ht="14.25" spans="1:5">
      <c r="A536" s="344" t="s">
        <v>96</v>
      </c>
      <c r="B536" s="311">
        <v>189</v>
      </c>
      <c r="C536" s="311">
        <v>244</v>
      </c>
      <c r="D536" s="311">
        <v>129.1</v>
      </c>
      <c r="E536" s="344"/>
    </row>
    <row r="537" ht="14.25" spans="1:5">
      <c r="A537" s="344" t="s">
        <v>97</v>
      </c>
      <c r="B537" s="311"/>
      <c r="C537" s="311"/>
      <c r="D537" s="311" t="s">
        <v>69</v>
      </c>
      <c r="E537" s="344"/>
    </row>
    <row r="538" ht="14.25" spans="1:5">
      <c r="A538" s="344" t="s">
        <v>98</v>
      </c>
      <c r="B538" s="311"/>
      <c r="C538" s="311"/>
      <c r="D538" s="311" t="s">
        <v>69</v>
      </c>
      <c r="E538" s="344"/>
    </row>
    <row r="539" ht="14.25" spans="1:5">
      <c r="A539" s="344" t="s">
        <v>447</v>
      </c>
      <c r="B539" s="311"/>
      <c r="C539" s="311"/>
      <c r="D539" s="311" t="s">
        <v>69</v>
      </c>
      <c r="E539" s="344"/>
    </row>
    <row r="540" ht="14.25" spans="1:5">
      <c r="A540" s="344" t="s">
        <v>448</v>
      </c>
      <c r="B540" s="311">
        <v>1</v>
      </c>
      <c r="C540" s="311"/>
      <c r="D540" s="311">
        <v>0</v>
      </c>
      <c r="E540" s="344"/>
    </row>
    <row r="541" ht="14.25" spans="1:5">
      <c r="A541" s="344" t="s">
        <v>449</v>
      </c>
      <c r="B541" s="311">
        <v>311</v>
      </c>
      <c r="C541" s="311">
        <v>450</v>
      </c>
      <c r="D541" s="311">
        <v>144.7</v>
      </c>
      <c r="E541" s="344"/>
    </row>
    <row r="542" ht="14.25" spans="1:5">
      <c r="A542" s="344" t="s">
        <v>450</v>
      </c>
      <c r="B542" s="311">
        <v>384</v>
      </c>
      <c r="C542" s="311">
        <v>385</v>
      </c>
      <c r="D542" s="311">
        <v>100.3</v>
      </c>
      <c r="E542" s="344"/>
    </row>
    <row r="543" ht="14.25" spans="1:5">
      <c r="A543" s="344" t="s">
        <v>451</v>
      </c>
      <c r="B543" s="311">
        <v>0</v>
      </c>
      <c r="C543" s="311">
        <v>0</v>
      </c>
      <c r="D543" s="311" t="s">
        <v>69</v>
      </c>
      <c r="E543" s="344"/>
    </row>
    <row r="544" ht="14.25" spans="1:5">
      <c r="A544" s="344" t="s">
        <v>452</v>
      </c>
      <c r="B544" s="311"/>
      <c r="C544" s="311"/>
      <c r="D544" s="311" t="s">
        <v>69</v>
      </c>
      <c r="E544" s="344"/>
    </row>
    <row r="545" ht="14.25" spans="1:5">
      <c r="A545" s="344" t="s">
        <v>453</v>
      </c>
      <c r="B545" s="311">
        <v>5488</v>
      </c>
      <c r="C545" s="311">
        <v>3298</v>
      </c>
      <c r="D545" s="311">
        <v>62.6</v>
      </c>
      <c r="E545" s="344"/>
    </row>
    <row r="546" ht="14.25" spans="1:5">
      <c r="A546" s="344" t="s">
        <v>454</v>
      </c>
      <c r="B546" s="311">
        <v>298</v>
      </c>
      <c r="C546" s="311">
        <v>312</v>
      </c>
      <c r="D546" s="311">
        <v>104.7</v>
      </c>
      <c r="E546" s="344"/>
    </row>
    <row r="547" ht="14.25" spans="1:5">
      <c r="A547" s="344" t="s">
        <v>455</v>
      </c>
      <c r="B547" s="311">
        <v>816</v>
      </c>
      <c r="C547" s="311">
        <v>634</v>
      </c>
      <c r="D547" s="311">
        <v>77.7</v>
      </c>
      <c r="E547" s="344"/>
    </row>
    <row r="548" ht="14.25" spans="1:5">
      <c r="A548" s="344" t="s">
        <v>456</v>
      </c>
      <c r="B548" s="311"/>
      <c r="C548" s="311"/>
      <c r="D548" s="311" t="s">
        <v>69</v>
      </c>
      <c r="E548" s="344"/>
    </row>
    <row r="549" ht="14.25" spans="1:5">
      <c r="A549" s="344" t="s">
        <v>457</v>
      </c>
      <c r="B549" s="311">
        <v>2292</v>
      </c>
      <c r="C549" s="311">
        <v>2264</v>
      </c>
      <c r="D549" s="311">
        <v>78.4</v>
      </c>
      <c r="E549" s="344"/>
    </row>
    <row r="550" ht="14.25" spans="1:5">
      <c r="A550" s="344" t="s">
        <v>458</v>
      </c>
      <c r="B550" s="311">
        <v>1382</v>
      </c>
      <c r="C550" s="311">
        <v>88</v>
      </c>
      <c r="D550" s="311">
        <v>6.4</v>
      </c>
      <c r="E550" s="344"/>
    </row>
    <row r="551" ht="14.25" spans="1:5">
      <c r="A551" s="344" t="s">
        <v>459</v>
      </c>
      <c r="B551" s="311"/>
      <c r="C551" s="311"/>
      <c r="D551" s="311" t="s">
        <v>69</v>
      </c>
      <c r="E551" s="344"/>
    </row>
    <row r="552" ht="14.25" spans="1:5">
      <c r="A552" s="344" t="s">
        <v>460</v>
      </c>
      <c r="B552" s="311"/>
      <c r="C552" s="311"/>
      <c r="D552" s="311" t="s">
        <v>69</v>
      </c>
      <c r="E552" s="344"/>
    </row>
    <row r="553" ht="14.25" spans="1:5">
      <c r="A553" s="344" t="s">
        <v>461</v>
      </c>
      <c r="B553" s="311">
        <v>0</v>
      </c>
      <c r="C553" s="311">
        <v>0</v>
      </c>
      <c r="D553" s="311" t="s">
        <v>69</v>
      </c>
      <c r="E553" s="344"/>
    </row>
    <row r="554" ht="14.25" spans="1:5">
      <c r="A554" s="344" t="s">
        <v>462</v>
      </c>
      <c r="B554" s="311"/>
      <c r="C554" s="311"/>
      <c r="D554" s="311" t="s">
        <v>69</v>
      </c>
      <c r="E554" s="344"/>
    </row>
    <row r="555" ht="14.25" spans="1:5">
      <c r="A555" s="344" t="s">
        <v>463</v>
      </c>
      <c r="B555" s="311"/>
      <c r="C555" s="311"/>
      <c r="D555" s="311" t="s">
        <v>69</v>
      </c>
      <c r="E555" s="344"/>
    </row>
    <row r="556" ht="14.25" spans="1:5">
      <c r="A556" s="344" t="s">
        <v>464</v>
      </c>
      <c r="B556" s="311"/>
      <c r="C556" s="311"/>
      <c r="D556" s="311" t="s">
        <v>69</v>
      </c>
      <c r="E556" s="344"/>
    </row>
    <row r="557" ht="14.25" spans="1:5">
      <c r="A557" s="344" t="s">
        <v>465</v>
      </c>
      <c r="B557" s="311">
        <v>410</v>
      </c>
      <c r="C557" s="311">
        <v>390</v>
      </c>
      <c r="D557" s="311">
        <v>95.1</v>
      </c>
      <c r="E557" s="344"/>
    </row>
    <row r="558" ht="14.25" spans="1:5">
      <c r="A558" s="344" t="s">
        <v>466</v>
      </c>
      <c r="B558" s="311"/>
      <c r="C558" s="311"/>
      <c r="D558" s="311" t="s">
        <v>69</v>
      </c>
      <c r="E558" s="344"/>
    </row>
    <row r="559" ht="14.25" spans="1:5">
      <c r="A559" s="344" t="s">
        <v>467</v>
      </c>
      <c r="B559" s="311"/>
      <c r="C559" s="311">
        <v>270</v>
      </c>
      <c r="D559" s="311" t="s">
        <v>69</v>
      </c>
      <c r="E559" s="344"/>
    </row>
    <row r="560" ht="14.25" spans="1:5">
      <c r="A560" s="344" t="s">
        <v>468</v>
      </c>
      <c r="B560" s="311"/>
      <c r="C560" s="311"/>
      <c r="D560" s="311" t="s">
        <v>69</v>
      </c>
      <c r="E560" s="344"/>
    </row>
    <row r="561" ht="14.25" spans="1:5">
      <c r="A561" s="344" t="s">
        <v>469</v>
      </c>
      <c r="B561" s="311">
        <v>28</v>
      </c>
      <c r="C561" s="311">
        <v>115</v>
      </c>
      <c r="D561" s="311">
        <v>410.7</v>
      </c>
      <c r="E561" s="344"/>
    </row>
    <row r="562" ht="14.25" spans="1:5">
      <c r="A562" s="344" t="s">
        <v>470</v>
      </c>
      <c r="B562" s="311"/>
      <c r="C562" s="311"/>
      <c r="D562" s="311" t="s">
        <v>69</v>
      </c>
      <c r="E562" s="344"/>
    </row>
    <row r="563" ht="14.25" spans="1:5">
      <c r="A563" s="344" t="s">
        <v>471</v>
      </c>
      <c r="B563" s="311"/>
      <c r="C563" s="311"/>
      <c r="D563" s="311" t="s">
        <v>69</v>
      </c>
      <c r="E563" s="344"/>
    </row>
    <row r="564" ht="14.25" spans="1:5">
      <c r="A564" s="344" t="s">
        <v>472</v>
      </c>
      <c r="B564" s="311"/>
      <c r="C564" s="311"/>
      <c r="D564" s="311" t="s">
        <v>69</v>
      </c>
      <c r="E564" s="344"/>
    </row>
    <row r="565" ht="14.25" spans="1:5">
      <c r="A565" s="344" t="s">
        <v>473</v>
      </c>
      <c r="B565" s="311"/>
      <c r="C565" s="311"/>
      <c r="D565" s="311" t="s">
        <v>69</v>
      </c>
      <c r="E565" s="344"/>
    </row>
    <row r="566" ht="14.25" spans="1:5">
      <c r="A566" s="344" t="s">
        <v>474</v>
      </c>
      <c r="B566" s="311">
        <v>382</v>
      </c>
      <c r="C566" s="311">
        <v>5</v>
      </c>
      <c r="D566" s="311">
        <v>1.3</v>
      </c>
      <c r="E566" s="344"/>
    </row>
    <row r="567" ht="14.25" spans="1:5">
      <c r="A567" s="344" t="s">
        <v>475</v>
      </c>
      <c r="B567" s="311">
        <v>719</v>
      </c>
      <c r="C567" s="311">
        <v>836</v>
      </c>
      <c r="D567" s="311">
        <v>116.3</v>
      </c>
      <c r="E567" s="344"/>
    </row>
    <row r="568" ht="14.25" spans="1:5">
      <c r="A568" s="344" t="s">
        <v>476</v>
      </c>
      <c r="B568" s="311">
        <v>397</v>
      </c>
      <c r="C568" s="311">
        <v>74</v>
      </c>
      <c r="D568" s="311">
        <v>18.6</v>
      </c>
      <c r="E568" s="344"/>
    </row>
    <row r="569" ht="14.25" spans="1:5">
      <c r="A569" s="344" t="s">
        <v>477</v>
      </c>
      <c r="B569" s="311"/>
      <c r="C569" s="311"/>
      <c r="D569" s="311" t="s">
        <v>69</v>
      </c>
      <c r="E569" s="344"/>
    </row>
    <row r="570" ht="14.25" spans="1:5">
      <c r="A570" s="344" t="s">
        <v>478</v>
      </c>
      <c r="B570" s="311"/>
      <c r="C570" s="311"/>
      <c r="D570" s="311" t="s">
        <v>69</v>
      </c>
      <c r="E570" s="344"/>
    </row>
    <row r="571" ht="14.25" spans="1:5">
      <c r="A571" s="344" t="s">
        <v>479</v>
      </c>
      <c r="B571" s="311"/>
      <c r="C571" s="311"/>
      <c r="D571" s="311" t="s">
        <v>69</v>
      </c>
      <c r="E571" s="344"/>
    </row>
    <row r="572" ht="14.25" spans="1:5">
      <c r="A572" s="344" t="s">
        <v>480</v>
      </c>
      <c r="B572" s="311">
        <v>219</v>
      </c>
      <c r="C572" s="311">
        <v>320</v>
      </c>
      <c r="D572" s="311">
        <v>146.1</v>
      </c>
      <c r="E572" s="344"/>
    </row>
    <row r="573" ht="14.25" spans="1:5">
      <c r="A573" s="344" t="s">
        <v>481</v>
      </c>
      <c r="B573" s="311"/>
      <c r="C573" s="311"/>
      <c r="D573" s="311" t="s">
        <v>69</v>
      </c>
      <c r="E573" s="344"/>
    </row>
    <row r="574" ht="14.25" spans="1:5">
      <c r="A574" s="344" t="s">
        <v>482</v>
      </c>
      <c r="B574" s="311">
        <v>103</v>
      </c>
      <c r="C574" s="311">
        <v>442</v>
      </c>
      <c r="D574" s="311">
        <v>429.1</v>
      </c>
      <c r="E574" s="344"/>
    </row>
    <row r="575" ht="14.25" spans="1:5">
      <c r="A575" s="344" t="s">
        <v>483</v>
      </c>
      <c r="B575" s="311">
        <v>82</v>
      </c>
      <c r="C575" s="311">
        <v>315</v>
      </c>
      <c r="D575" s="311">
        <v>384.1</v>
      </c>
      <c r="E575" s="355"/>
    </row>
    <row r="576" ht="14.25" spans="1:5">
      <c r="A576" s="344" t="s">
        <v>484</v>
      </c>
      <c r="B576" s="311">
        <v>82</v>
      </c>
      <c r="C576" s="311">
        <v>315</v>
      </c>
      <c r="D576" s="311">
        <v>384.1</v>
      </c>
      <c r="E576" s="355"/>
    </row>
    <row r="577" ht="14.25" spans="1:5">
      <c r="A577" s="344" t="s">
        <v>485</v>
      </c>
      <c r="B577" s="311"/>
      <c r="C577" s="311"/>
      <c r="D577" s="311" t="s">
        <v>69</v>
      </c>
      <c r="E577" s="344"/>
    </row>
    <row r="578" ht="14.25" spans="1:5">
      <c r="A578" s="344" t="s">
        <v>486</v>
      </c>
      <c r="B578" s="311"/>
      <c r="C578" s="311"/>
      <c r="D578" s="311" t="s">
        <v>69</v>
      </c>
      <c r="E578" s="344"/>
    </row>
    <row r="579" ht="14.25" spans="1:5">
      <c r="A579" s="344" t="s">
        <v>487</v>
      </c>
      <c r="B579" s="311"/>
      <c r="C579" s="311"/>
      <c r="D579" s="311" t="s">
        <v>69</v>
      </c>
      <c r="E579" s="344"/>
    </row>
    <row r="580" ht="14.25" spans="1:5">
      <c r="A580" s="344" t="s">
        <v>488</v>
      </c>
      <c r="B580" s="311"/>
      <c r="C580" s="311"/>
      <c r="D580" s="311" t="s">
        <v>69</v>
      </c>
      <c r="E580" s="344"/>
    </row>
    <row r="581" ht="14.25" spans="1:5">
      <c r="A581" s="344" t="s">
        <v>489</v>
      </c>
      <c r="B581" s="311"/>
      <c r="C581" s="311"/>
      <c r="D581" s="311" t="s">
        <v>69</v>
      </c>
      <c r="E581" s="344"/>
    </row>
    <row r="582" ht="14.25" spans="1:5">
      <c r="A582" s="344" t="s">
        <v>490</v>
      </c>
      <c r="B582" s="311">
        <v>167</v>
      </c>
      <c r="C582" s="311">
        <v>260</v>
      </c>
      <c r="D582" s="311">
        <v>155.7</v>
      </c>
      <c r="E582" s="355"/>
    </row>
    <row r="583" ht="14.25" spans="1:5">
      <c r="A583" s="344" t="s">
        <v>491</v>
      </c>
      <c r="B583" s="311"/>
      <c r="C583" s="311"/>
      <c r="D583" s="311" t="s">
        <v>69</v>
      </c>
      <c r="E583" s="355"/>
    </row>
    <row r="584" ht="14.25" spans="1:5">
      <c r="A584" s="344" t="s">
        <v>492</v>
      </c>
      <c r="B584" s="311">
        <v>154</v>
      </c>
      <c r="C584" s="311">
        <v>223</v>
      </c>
      <c r="D584" s="311">
        <v>144.8</v>
      </c>
      <c r="E584" s="355"/>
    </row>
    <row r="585" ht="14.25" spans="1:5">
      <c r="A585" s="344" t="s">
        <v>493</v>
      </c>
      <c r="B585" s="311"/>
      <c r="C585" s="311"/>
      <c r="D585" s="311" t="s">
        <v>69</v>
      </c>
      <c r="E585" s="344"/>
    </row>
    <row r="586" ht="14.25" spans="1:5">
      <c r="A586" s="344" t="s">
        <v>494</v>
      </c>
      <c r="B586" s="311">
        <v>3</v>
      </c>
      <c r="C586" s="311">
        <v>12</v>
      </c>
      <c r="D586" s="311">
        <v>400</v>
      </c>
      <c r="E586" s="344"/>
    </row>
    <row r="587" ht="14.25" spans="1:5">
      <c r="A587" s="344" t="s">
        <v>495</v>
      </c>
      <c r="B587" s="311"/>
      <c r="C587" s="311"/>
      <c r="D587" s="311" t="s">
        <v>69</v>
      </c>
      <c r="E587" s="344"/>
    </row>
    <row r="588" ht="14.25" spans="1:5">
      <c r="A588" s="344" t="s">
        <v>496</v>
      </c>
      <c r="B588" s="311"/>
      <c r="C588" s="311"/>
      <c r="D588" s="311" t="s">
        <v>69</v>
      </c>
      <c r="E588" s="344"/>
    </row>
    <row r="589" ht="14.25" spans="1:5">
      <c r="A589" s="344" t="s">
        <v>497</v>
      </c>
      <c r="B589" s="311">
        <v>10</v>
      </c>
      <c r="C589" s="311">
        <v>25</v>
      </c>
      <c r="D589" s="311">
        <v>250</v>
      </c>
      <c r="E589" s="344"/>
    </row>
    <row r="590" ht="14.25" spans="1:5">
      <c r="A590" s="344" t="s">
        <v>498</v>
      </c>
      <c r="B590" s="311">
        <v>211</v>
      </c>
      <c r="C590" s="311">
        <v>124</v>
      </c>
      <c r="D590" s="311">
        <v>58.8</v>
      </c>
      <c r="E590" s="344"/>
    </row>
    <row r="591" ht="14.25" spans="1:5">
      <c r="A591" s="344" t="s">
        <v>96</v>
      </c>
      <c r="B591" s="311"/>
      <c r="C591" s="311">
        <v>5</v>
      </c>
      <c r="D591" s="311" t="s">
        <v>69</v>
      </c>
      <c r="E591" s="344"/>
    </row>
    <row r="592" ht="14.25" spans="1:5">
      <c r="A592" s="344" t="s">
        <v>97</v>
      </c>
      <c r="B592" s="311"/>
      <c r="C592" s="311"/>
      <c r="D592" s="311" t="s">
        <v>69</v>
      </c>
      <c r="E592" s="344"/>
    </row>
    <row r="593" ht="14.25" spans="1:5">
      <c r="A593" s="344" t="s">
        <v>98</v>
      </c>
      <c r="B593" s="311"/>
      <c r="C593" s="311"/>
      <c r="D593" s="311" t="s">
        <v>69</v>
      </c>
      <c r="E593" s="344"/>
    </row>
    <row r="594" ht="14.25" spans="1:5">
      <c r="A594" s="344" t="s">
        <v>499</v>
      </c>
      <c r="B594" s="311"/>
      <c r="C594" s="311">
        <v>13</v>
      </c>
      <c r="D594" s="311" t="s">
        <v>69</v>
      </c>
      <c r="E594" s="344"/>
    </row>
    <row r="595" ht="14.25" spans="1:5">
      <c r="A595" s="344" t="s">
        <v>500</v>
      </c>
      <c r="B595" s="311">
        <v>5</v>
      </c>
      <c r="C595" s="311"/>
      <c r="D595" s="311">
        <v>0</v>
      </c>
      <c r="E595" s="344"/>
    </row>
    <row r="596" ht="14.25" spans="1:5">
      <c r="A596" s="344" t="s">
        <v>501</v>
      </c>
      <c r="B596" s="311"/>
      <c r="C596" s="311"/>
      <c r="D596" s="311" t="s">
        <v>69</v>
      </c>
      <c r="E596" s="344"/>
    </row>
    <row r="597" ht="14.25" spans="1:5">
      <c r="A597" s="344" t="s">
        <v>502</v>
      </c>
      <c r="B597" s="311">
        <v>148</v>
      </c>
      <c r="C597" s="311">
        <v>100</v>
      </c>
      <c r="D597" s="311">
        <v>67.6</v>
      </c>
      <c r="E597" s="344"/>
    </row>
    <row r="598" ht="14.25" spans="1:5">
      <c r="A598" s="344" t="s">
        <v>503</v>
      </c>
      <c r="B598" s="311">
        <v>58</v>
      </c>
      <c r="C598" s="311">
        <v>6</v>
      </c>
      <c r="D598" s="311">
        <v>10.3</v>
      </c>
      <c r="E598" s="344"/>
    </row>
    <row r="599" ht="14.25" spans="1:5">
      <c r="A599" s="344" t="s">
        <v>504</v>
      </c>
      <c r="B599" s="311">
        <v>0</v>
      </c>
      <c r="C599" s="311">
        <v>0</v>
      </c>
      <c r="D599" s="311" t="s">
        <v>69</v>
      </c>
      <c r="E599" s="344"/>
    </row>
    <row r="600" ht="14.25" spans="1:5">
      <c r="A600" s="344" t="s">
        <v>96</v>
      </c>
      <c r="B600" s="311"/>
      <c r="C600" s="311"/>
      <c r="D600" s="311" t="s">
        <v>69</v>
      </c>
      <c r="E600" s="344"/>
    </row>
    <row r="601" ht="14.25" spans="1:5">
      <c r="A601" s="344" t="s">
        <v>97</v>
      </c>
      <c r="B601" s="311"/>
      <c r="C601" s="311"/>
      <c r="D601" s="311" t="s">
        <v>69</v>
      </c>
      <c r="E601" s="344"/>
    </row>
    <row r="602" ht="14.25" spans="1:5">
      <c r="A602" s="344" t="s">
        <v>98</v>
      </c>
      <c r="B602" s="311"/>
      <c r="C602" s="311"/>
      <c r="D602" s="311" t="s">
        <v>69</v>
      </c>
      <c r="E602" s="344"/>
    </row>
    <row r="603" ht="14.25" spans="1:5">
      <c r="A603" s="344" t="s">
        <v>505</v>
      </c>
      <c r="B603" s="311"/>
      <c r="C603" s="311"/>
      <c r="D603" s="311" t="s">
        <v>69</v>
      </c>
      <c r="E603" s="344"/>
    </row>
    <row r="604" ht="14.25" spans="1:5">
      <c r="A604" s="344" t="s">
        <v>506</v>
      </c>
      <c r="B604" s="311">
        <v>220</v>
      </c>
      <c r="C604" s="311">
        <v>0</v>
      </c>
      <c r="D604" s="311">
        <v>0</v>
      </c>
      <c r="E604" s="344"/>
    </row>
    <row r="605" ht="14.25" spans="1:5">
      <c r="A605" s="344" t="s">
        <v>507</v>
      </c>
      <c r="B605" s="311">
        <v>111</v>
      </c>
      <c r="C605" s="311"/>
      <c r="D605" s="311">
        <v>0</v>
      </c>
      <c r="E605" s="344"/>
    </row>
    <row r="606" ht="14.25" spans="1:5">
      <c r="A606" s="344" t="s">
        <v>508</v>
      </c>
      <c r="B606" s="311">
        <v>109</v>
      </c>
      <c r="C606" s="311"/>
      <c r="D606" s="311">
        <v>0</v>
      </c>
      <c r="E606" s="344"/>
    </row>
    <row r="607" ht="14.25" spans="1:5">
      <c r="A607" s="344" t="s">
        <v>509</v>
      </c>
      <c r="B607" s="311">
        <v>74</v>
      </c>
      <c r="C607" s="311">
        <v>10</v>
      </c>
      <c r="D607" s="311">
        <v>13.5</v>
      </c>
      <c r="E607" s="344"/>
    </row>
    <row r="608" ht="14.25" spans="1:5">
      <c r="A608" s="344" t="s">
        <v>510</v>
      </c>
      <c r="B608" s="311">
        <v>74</v>
      </c>
      <c r="C608" s="311">
        <v>10</v>
      </c>
      <c r="D608" s="311">
        <v>13.5</v>
      </c>
      <c r="E608" s="344"/>
    </row>
    <row r="609" ht="14.25" spans="1:5">
      <c r="A609" s="344" t="s">
        <v>511</v>
      </c>
      <c r="B609" s="311"/>
      <c r="C609" s="311"/>
      <c r="D609" s="311" t="s">
        <v>69</v>
      </c>
      <c r="E609" s="344"/>
    </row>
    <row r="610" ht="14.25" spans="1:5">
      <c r="A610" s="344" t="s">
        <v>512</v>
      </c>
      <c r="B610" s="311">
        <v>57</v>
      </c>
      <c r="C610" s="311">
        <v>3</v>
      </c>
      <c r="D610" s="311">
        <v>5.3</v>
      </c>
      <c r="E610" s="344"/>
    </row>
    <row r="611" ht="14.25" spans="1:5">
      <c r="A611" s="344" t="s">
        <v>513</v>
      </c>
      <c r="B611" s="311">
        <v>2</v>
      </c>
      <c r="C611" s="311">
        <v>3</v>
      </c>
      <c r="D611" s="311">
        <v>150</v>
      </c>
      <c r="E611" s="344"/>
    </row>
    <row r="612" ht="14.25" spans="1:5">
      <c r="A612" s="344" t="s">
        <v>514</v>
      </c>
      <c r="B612" s="311">
        <v>55</v>
      </c>
      <c r="C612" s="311"/>
      <c r="D612" s="311">
        <v>0</v>
      </c>
      <c r="E612" s="344"/>
    </row>
    <row r="613" ht="14.25" spans="1:5">
      <c r="A613" s="344" t="s">
        <v>515</v>
      </c>
      <c r="B613" s="311">
        <v>0</v>
      </c>
      <c r="C613" s="311">
        <v>0</v>
      </c>
      <c r="D613" s="311" t="s">
        <v>69</v>
      </c>
      <c r="E613" s="344"/>
    </row>
    <row r="614" ht="14.25" spans="1:5">
      <c r="A614" s="344" t="s">
        <v>516</v>
      </c>
      <c r="B614" s="311"/>
      <c r="C614" s="311"/>
      <c r="D614" s="311" t="s">
        <v>69</v>
      </c>
      <c r="E614" s="344"/>
    </row>
    <row r="615" ht="14.25" spans="1:5">
      <c r="A615" s="344" t="s">
        <v>517</v>
      </c>
      <c r="B615" s="311"/>
      <c r="C615" s="311"/>
      <c r="D615" s="311" t="s">
        <v>69</v>
      </c>
      <c r="E615" s="344"/>
    </row>
    <row r="616" ht="14.25" spans="1:5">
      <c r="A616" s="344" t="s">
        <v>518</v>
      </c>
      <c r="B616" s="311">
        <v>1</v>
      </c>
      <c r="C616" s="311">
        <v>3</v>
      </c>
      <c r="D616" s="311">
        <v>300</v>
      </c>
      <c r="E616" s="344"/>
    </row>
    <row r="617" ht="14.25" spans="1:5">
      <c r="A617" s="344" t="s">
        <v>519</v>
      </c>
      <c r="B617" s="311"/>
      <c r="C617" s="311"/>
      <c r="D617" s="311" t="s">
        <v>69</v>
      </c>
      <c r="E617" s="344"/>
    </row>
    <row r="618" ht="14.25" spans="1:5">
      <c r="A618" s="344" t="s">
        <v>520</v>
      </c>
      <c r="B618" s="311">
        <v>1</v>
      </c>
      <c r="C618" s="311">
        <v>3</v>
      </c>
      <c r="D618" s="311">
        <v>300</v>
      </c>
      <c r="E618" s="344"/>
    </row>
    <row r="619" ht="14.25" spans="1:5">
      <c r="A619" s="344" t="s">
        <v>521</v>
      </c>
      <c r="B619" s="311">
        <v>2228</v>
      </c>
      <c r="C619" s="311">
        <v>2422</v>
      </c>
      <c r="D619" s="311">
        <v>108.7</v>
      </c>
      <c r="E619" s="344"/>
    </row>
    <row r="620" ht="14.25" spans="1:5">
      <c r="A620" s="344" t="s">
        <v>522</v>
      </c>
      <c r="B620" s="311"/>
      <c r="C620" s="311"/>
      <c r="D620" s="311" t="s">
        <v>69</v>
      </c>
      <c r="E620" s="344"/>
    </row>
    <row r="621" ht="14.25" spans="1:5">
      <c r="A621" s="344" t="s">
        <v>523</v>
      </c>
      <c r="B621" s="311">
        <v>2228</v>
      </c>
      <c r="C621" s="311">
        <v>2422</v>
      </c>
      <c r="D621" s="311">
        <v>108.7</v>
      </c>
      <c r="E621" s="344"/>
    </row>
    <row r="622" ht="14.25" spans="1:5">
      <c r="A622" s="344" t="s">
        <v>524</v>
      </c>
      <c r="B622" s="311"/>
      <c r="C622" s="311"/>
      <c r="D622" s="311" t="s">
        <v>69</v>
      </c>
      <c r="E622" s="344"/>
    </row>
    <row r="623" ht="14.25" spans="1:5">
      <c r="A623" s="344" t="s">
        <v>525</v>
      </c>
      <c r="B623" s="311">
        <v>0</v>
      </c>
      <c r="C623" s="311">
        <v>0</v>
      </c>
      <c r="D623" s="311" t="s">
        <v>69</v>
      </c>
      <c r="E623" s="344"/>
    </row>
    <row r="624" ht="14.25" spans="1:5">
      <c r="A624" s="344" t="s">
        <v>526</v>
      </c>
      <c r="B624" s="311"/>
      <c r="C624" s="311"/>
      <c r="D624" s="311" t="s">
        <v>69</v>
      </c>
      <c r="E624" s="344"/>
    </row>
    <row r="625" ht="14.25" spans="1:5">
      <c r="A625" s="344" t="s">
        <v>527</v>
      </c>
      <c r="B625" s="311"/>
      <c r="C625" s="311"/>
      <c r="D625" s="311" t="s">
        <v>69</v>
      </c>
      <c r="E625" s="344"/>
    </row>
    <row r="626" ht="14.25" spans="1:5">
      <c r="A626" s="344" t="s">
        <v>528</v>
      </c>
      <c r="B626" s="311"/>
      <c r="C626" s="311"/>
      <c r="D626" s="311" t="s">
        <v>69</v>
      </c>
      <c r="E626" s="344"/>
    </row>
    <row r="627" ht="14.25" spans="1:5">
      <c r="A627" s="344" t="s">
        <v>529</v>
      </c>
      <c r="B627" s="311"/>
      <c r="C627" s="311"/>
      <c r="D627" s="311" t="s">
        <v>69</v>
      </c>
      <c r="E627" s="344"/>
    </row>
    <row r="628" ht="14.25" spans="1:5">
      <c r="A628" s="356" t="s">
        <v>530</v>
      </c>
      <c r="B628" s="311">
        <v>130</v>
      </c>
      <c r="C628" s="311">
        <v>316</v>
      </c>
      <c r="D628" s="311">
        <v>243.1</v>
      </c>
      <c r="E628" s="344"/>
    </row>
    <row r="629" ht="14.25" spans="1:5">
      <c r="A629" s="344" t="s">
        <v>96</v>
      </c>
      <c r="B629" s="311">
        <v>7</v>
      </c>
      <c r="C629" s="311"/>
      <c r="D629" s="311">
        <v>0</v>
      </c>
      <c r="E629" s="355"/>
    </row>
    <row r="630" ht="14.25" spans="1:5">
      <c r="A630" s="344" t="s">
        <v>97</v>
      </c>
      <c r="B630" s="311"/>
      <c r="C630" s="311"/>
      <c r="D630" s="311" t="s">
        <v>69</v>
      </c>
      <c r="E630" s="344"/>
    </row>
    <row r="631" ht="14.25" spans="1:5">
      <c r="A631" s="344" t="s">
        <v>98</v>
      </c>
      <c r="B631" s="311"/>
      <c r="C631" s="311"/>
      <c r="D631" s="311" t="s">
        <v>69</v>
      </c>
      <c r="E631" s="344"/>
    </row>
    <row r="632" ht="14.25" spans="1:5">
      <c r="A632" s="344" t="s">
        <v>531</v>
      </c>
      <c r="B632" s="311"/>
      <c r="C632" s="311"/>
      <c r="D632" s="311" t="s">
        <v>69</v>
      </c>
      <c r="E632" s="344"/>
    </row>
    <row r="633" ht="14.25" spans="1:5">
      <c r="A633" s="344" t="s">
        <v>532</v>
      </c>
      <c r="B633" s="311"/>
      <c r="C633" s="311"/>
      <c r="D633" s="311" t="s">
        <v>69</v>
      </c>
      <c r="E633" s="344"/>
    </row>
    <row r="634" ht="14.25" spans="1:5">
      <c r="A634" s="344" t="s">
        <v>105</v>
      </c>
      <c r="B634" s="311"/>
      <c r="C634" s="311"/>
      <c r="D634" s="311" t="s">
        <v>69</v>
      </c>
      <c r="E634" s="344"/>
    </row>
    <row r="635" ht="14.25" spans="1:5">
      <c r="A635" s="344" t="s">
        <v>533</v>
      </c>
      <c r="B635" s="311">
        <v>123</v>
      </c>
      <c r="C635" s="311">
        <v>316</v>
      </c>
      <c r="D635" s="311">
        <v>256.9</v>
      </c>
      <c r="E635" s="344"/>
    </row>
    <row r="636" ht="14.25" spans="1:5">
      <c r="A636" s="344" t="s">
        <v>534</v>
      </c>
      <c r="B636" s="311">
        <v>0</v>
      </c>
      <c r="C636" s="311">
        <v>50</v>
      </c>
      <c r="D636" s="311" t="s">
        <v>69</v>
      </c>
      <c r="E636" s="344"/>
    </row>
    <row r="637" ht="14.25" spans="1:5">
      <c r="A637" s="344" t="s">
        <v>535</v>
      </c>
      <c r="B637" s="311"/>
      <c r="C637" s="311">
        <v>50</v>
      </c>
      <c r="D637" s="311" t="s">
        <v>69</v>
      </c>
      <c r="E637" s="344"/>
    </row>
    <row r="638" ht="14.25" spans="1:5">
      <c r="A638" s="344" t="s">
        <v>536</v>
      </c>
      <c r="B638" s="311"/>
      <c r="C638" s="311"/>
      <c r="D638" s="311" t="s">
        <v>69</v>
      </c>
      <c r="E638" s="344"/>
    </row>
    <row r="639" ht="14.25" spans="1:5">
      <c r="A639" s="344" t="s">
        <v>537</v>
      </c>
      <c r="B639" s="311">
        <v>152</v>
      </c>
      <c r="C639" s="311">
        <v>745</v>
      </c>
      <c r="D639" s="311">
        <v>490.1</v>
      </c>
      <c r="E639" s="344"/>
    </row>
    <row r="640" ht="14.25" spans="1:5">
      <c r="A640" s="344" t="s">
        <v>76</v>
      </c>
      <c r="B640" s="311">
        <v>5641</v>
      </c>
      <c r="C640" s="311">
        <v>4785</v>
      </c>
      <c r="D640" s="311">
        <v>102.8</v>
      </c>
      <c r="E640" s="344"/>
    </row>
    <row r="641" ht="14.25" spans="1:5">
      <c r="A641" s="344" t="s">
        <v>538</v>
      </c>
      <c r="B641" s="311">
        <v>403</v>
      </c>
      <c r="C641" s="311">
        <v>394</v>
      </c>
      <c r="D641" s="311">
        <v>97.8</v>
      </c>
      <c r="E641" s="344"/>
    </row>
    <row r="642" ht="14.25" spans="1:5">
      <c r="A642" s="344" t="s">
        <v>96</v>
      </c>
      <c r="B642" s="311">
        <v>387</v>
      </c>
      <c r="C642" s="311">
        <v>313</v>
      </c>
      <c r="D642" s="311">
        <v>80.9</v>
      </c>
      <c r="E642" s="344"/>
    </row>
    <row r="643" ht="14.25" spans="1:5">
      <c r="A643" s="344" t="s">
        <v>97</v>
      </c>
      <c r="B643" s="311"/>
      <c r="C643" s="311"/>
      <c r="D643" s="311" t="s">
        <v>69</v>
      </c>
      <c r="E643" s="344"/>
    </row>
    <row r="644" ht="14.25" spans="1:5">
      <c r="A644" s="344" t="s">
        <v>98</v>
      </c>
      <c r="B644" s="311"/>
      <c r="C644" s="311"/>
      <c r="D644" s="311" t="s">
        <v>69</v>
      </c>
      <c r="E644" s="344"/>
    </row>
    <row r="645" ht="14.25" spans="1:5">
      <c r="A645" s="344" t="s">
        <v>539</v>
      </c>
      <c r="B645" s="311">
        <v>16</v>
      </c>
      <c r="C645" s="311">
        <v>81</v>
      </c>
      <c r="D645" s="311">
        <v>506.3</v>
      </c>
      <c r="E645" s="344"/>
    </row>
    <row r="646" ht="14.25" spans="1:5">
      <c r="A646" s="344" t="s">
        <v>540</v>
      </c>
      <c r="B646" s="311">
        <v>61</v>
      </c>
      <c r="C646" s="311">
        <v>100</v>
      </c>
      <c r="D646" s="311">
        <v>163.9</v>
      </c>
      <c r="E646" s="344"/>
    </row>
    <row r="647" ht="14.25" spans="1:5">
      <c r="A647" s="344" t="s">
        <v>541</v>
      </c>
      <c r="B647" s="311">
        <v>60</v>
      </c>
      <c r="C647" s="311">
        <v>100</v>
      </c>
      <c r="D647" s="311">
        <v>166.7</v>
      </c>
      <c r="E647" s="344"/>
    </row>
    <row r="648" ht="14.25" spans="1:5">
      <c r="A648" s="344" t="s">
        <v>542</v>
      </c>
      <c r="B648" s="311"/>
      <c r="C648" s="311"/>
      <c r="D648" s="311" t="s">
        <v>69</v>
      </c>
      <c r="E648" s="344"/>
    </row>
    <row r="649" ht="14.25" spans="1:5">
      <c r="A649" s="344" t="s">
        <v>543</v>
      </c>
      <c r="B649" s="311"/>
      <c r="C649" s="311"/>
      <c r="D649" s="311" t="s">
        <v>69</v>
      </c>
      <c r="E649" s="344"/>
    </row>
    <row r="650" ht="14.25" spans="1:5">
      <c r="A650" s="344" t="s">
        <v>544</v>
      </c>
      <c r="B650" s="311"/>
      <c r="C650" s="311"/>
      <c r="D650" s="311" t="s">
        <v>69</v>
      </c>
      <c r="E650" s="355"/>
    </row>
    <row r="651" ht="14.25" spans="1:5">
      <c r="A651" s="344" t="s">
        <v>545</v>
      </c>
      <c r="B651" s="311"/>
      <c r="C651" s="311"/>
      <c r="D651" s="311" t="s">
        <v>69</v>
      </c>
      <c r="E651" s="355"/>
    </row>
    <row r="652" ht="14.25" spans="1:5">
      <c r="A652" s="344" t="s">
        <v>546</v>
      </c>
      <c r="B652" s="311"/>
      <c r="C652" s="311"/>
      <c r="D652" s="311" t="s">
        <v>69</v>
      </c>
      <c r="E652" s="355"/>
    </row>
    <row r="653" ht="14.25" spans="1:5">
      <c r="A653" s="344" t="s">
        <v>547</v>
      </c>
      <c r="B653" s="311"/>
      <c r="C653" s="311"/>
      <c r="D653" s="311" t="s">
        <v>69</v>
      </c>
      <c r="E653" s="344"/>
    </row>
    <row r="654" ht="14.25" spans="1:5">
      <c r="A654" s="344" t="s">
        <v>548</v>
      </c>
      <c r="B654" s="311"/>
      <c r="C654" s="311"/>
      <c r="D654" s="311" t="s">
        <v>69</v>
      </c>
      <c r="E654" s="344"/>
    </row>
    <row r="655" ht="14.25" spans="1:5">
      <c r="A655" s="344" t="s">
        <v>549</v>
      </c>
      <c r="B655" s="311"/>
      <c r="C655" s="311"/>
      <c r="D655" s="311" t="s">
        <v>69</v>
      </c>
      <c r="E655" s="344"/>
    </row>
    <row r="656" ht="14.25" spans="1:5">
      <c r="A656" s="344" t="s">
        <v>550</v>
      </c>
      <c r="B656" s="311"/>
      <c r="C656" s="311"/>
      <c r="D656" s="311" t="s">
        <v>69</v>
      </c>
      <c r="E656" s="344"/>
    </row>
    <row r="657" ht="14.25" spans="1:5">
      <c r="A657" s="344" t="s">
        <v>551</v>
      </c>
      <c r="B657" s="311"/>
      <c r="C657" s="311"/>
      <c r="D657" s="311" t="s">
        <v>69</v>
      </c>
      <c r="E657" s="344"/>
    </row>
    <row r="658" ht="14.25" spans="1:5">
      <c r="A658" s="344" t="s">
        <v>552</v>
      </c>
      <c r="B658" s="311"/>
      <c r="C658" s="311"/>
      <c r="D658" s="311" t="s">
        <v>69</v>
      </c>
      <c r="E658" s="344"/>
    </row>
    <row r="659" ht="14.25" spans="1:5">
      <c r="A659" s="344" t="s">
        <v>553</v>
      </c>
      <c r="B659" s="311">
        <v>1</v>
      </c>
      <c r="C659" s="311"/>
      <c r="D659" s="311">
        <v>0</v>
      </c>
      <c r="E659" s="344"/>
    </row>
    <row r="660" ht="14.25" spans="1:5">
      <c r="A660" s="344" t="s">
        <v>554</v>
      </c>
      <c r="B660" s="311">
        <v>71</v>
      </c>
      <c r="C660" s="311">
        <v>168</v>
      </c>
      <c r="D660" s="311">
        <v>236.6</v>
      </c>
      <c r="E660" s="355"/>
    </row>
    <row r="661" ht="14.25" spans="1:5">
      <c r="A661" s="344" t="s">
        <v>555</v>
      </c>
      <c r="B661" s="311"/>
      <c r="C661" s="311"/>
      <c r="D661" s="311" t="s">
        <v>69</v>
      </c>
      <c r="E661" s="355"/>
    </row>
    <row r="662" ht="14.25" spans="1:5">
      <c r="A662" s="344" t="s">
        <v>556</v>
      </c>
      <c r="B662" s="311">
        <v>9</v>
      </c>
      <c r="C662" s="311">
        <v>25</v>
      </c>
      <c r="D662" s="311">
        <v>277.8</v>
      </c>
      <c r="E662" s="355"/>
    </row>
    <row r="663" ht="14.25" spans="1:5">
      <c r="A663" s="344" t="s">
        <v>557</v>
      </c>
      <c r="B663" s="311">
        <v>62</v>
      </c>
      <c r="C663" s="311">
        <v>143</v>
      </c>
      <c r="D663" s="311">
        <v>230.6</v>
      </c>
      <c r="E663" s="355"/>
    </row>
    <row r="664" ht="14.25" spans="1:5">
      <c r="A664" s="344" t="s">
        <v>558</v>
      </c>
      <c r="B664" s="311">
        <v>1666</v>
      </c>
      <c r="C664" s="311">
        <v>1081</v>
      </c>
      <c r="D664" s="311">
        <v>64.9</v>
      </c>
      <c r="E664" s="355"/>
    </row>
    <row r="665" ht="14.25" spans="1:5">
      <c r="A665" s="344" t="s">
        <v>559</v>
      </c>
      <c r="B665" s="311">
        <v>37</v>
      </c>
      <c r="C665" s="311"/>
      <c r="D665" s="311">
        <v>0</v>
      </c>
      <c r="E665" s="355"/>
    </row>
    <row r="666" ht="14.25" spans="1:5">
      <c r="A666" s="344" t="s">
        <v>560</v>
      </c>
      <c r="B666" s="311">
        <v>49</v>
      </c>
      <c r="C666" s="311">
        <v>20</v>
      </c>
      <c r="D666" s="311">
        <v>40.8</v>
      </c>
      <c r="E666" s="355"/>
    </row>
    <row r="667" ht="14.25" spans="1:5">
      <c r="A667" s="344" t="s">
        <v>561</v>
      </c>
      <c r="B667" s="311">
        <v>97</v>
      </c>
      <c r="C667" s="311"/>
      <c r="D667" s="311">
        <v>0</v>
      </c>
      <c r="E667" s="355"/>
    </row>
    <row r="668" ht="14.25" spans="1:5">
      <c r="A668" s="344" t="s">
        <v>562</v>
      </c>
      <c r="B668" s="311"/>
      <c r="C668" s="311"/>
      <c r="D668" s="311" t="s">
        <v>69</v>
      </c>
      <c r="E668" s="355"/>
    </row>
    <row r="669" ht="14.25" spans="1:5">
      <c r="A669" s="344" t="s">
        <v>563</v>
      </c>
      <c r="B669" s="311"/>
      <c r="C669" s="311"/>
      <c r="D669" s="311" t="s">
        <v>69</v>
      </c>
      <c r="E669" s="344"/>
    </row>
    <row r="670" ht="14.25" spans="1:5">
      <c r="A670" s="344" t="s">
        <v>564</v>
      </c>
      <c r="B670" s="311"/>
      <c r="C670" s="311"/>
      <c r="D670" s="311" t="s">
        <v>69</v>
      </c>
      <c r="E670" s="344"/>
    </row>
    <row r="671" ht="14.25" spans="1:5">
      <c r="A671" s="344" t="s">
        <v>565</v>
      </c>
      <c r="B671" s="311"/>
      <c r="C671" s="311"/>
      <c r="D671" s="311" t="s">
        <v>69</v>
      </c>
      <c r="E671" s="344"/>
    </row>
    <row r="672" ht="14.25" spans="1:5">
      <c r="A672" s="344" t="s">
        <v>566</v>
      </c>
      <c r="B672" s="311">
        <v>1395</v>
      </c>
      <c r="C672" s="311">
        <v>255</v>
      </c>
      <c r="D672" s="311">
        <v>18.3</v>
      </c>
      <c r="E672" s="344"/>
    </row>
    <row r="673" ht="14.25" spans="1:5">
      <c r="A673" s="344" t="s">
        <v>567</v>
      </c>
      <c r="B673" s="311">
        <v>45</v>
      </c>
      <c r="C673" s="311"/>
      <c r="D673" s="311">
        <v>0</v>
      </c>
      <c r="E673" s="344"/>
    </row>
    <row r="674" ht="14.25" spans="1:5">
      <c r="A674" s="344" t="s">
        <v>568</v>
      </c>
      <c r="B674" s="311"/>
      <c r="C674" s="311">
        <v>750</v>
      </c>
      <c r="D674" s="311" t="s">
        <v>69</v>
      </c>
      <c r="E674" s="344"/>
    </row>
    <row r="675" ht="14.25" spans="1:5">
      <c r="A675" s="344" t="s">
        <v>569</v>
      </c>
      <c r="B675" s="311">
        <v>43</v>
      </c>
      <c r="C675" s="311">
        <v>56</v>
      </c>
      <c r="D675" s="311">
        <v>130.2</v>
      </c>
      <c r="E675" s="344"/>
    </row>
    <row r="676" ht="14.25" spans="1:5">
      <c r="A676" s="344" t="s">
        <v>570</v>
      </c>
      <c r="B676" s="311">
        <v>12</v>
      </c>
      <c r="C676" s="311">
        <v>0</v>
      </c>
      <c r="D676" s="311">
        <v>0</v>
      </c>
      <c r="E676" s="344"/>
    </row>
    <row r="677" ht="14.25" spans="1:5">
      <c r="A677" s="344" t="s">
        <v>571</v>
      </c>
      <c r="B677" s="311">
        <v>12</v>
      </c>
      <c r="C677" s="311"/>
      <c r="D677" s="311">
        <v>0</v>
      </c>
      <c r="E677" s="344"/>
    </row>
    <row r="678" ht="14.25" spans="1:5">
      <c r="A678" s="344" t="s">
        <v>572</v>
      </c>
      <c r="B678" s="311"/>
      <c r="C678" s="311"/>
      <c r="D678" s="311" t="s">
        <v>69</v>
      </c>
      <c r="E678" s="344"/>
    </row>
    <row r="679" ht="14.25" spans="1:5">
      <c r="A679" s="344" t="s">
        <v>573</v>
      </c>
      <c r="B679" s="311">
        <v>445</v>
      </c>
      <c r="C679" s="311">
        <v>742</v>
      </c>
      <c r="D679" s="311">
        <v>166.7</v>
      </c>
      <c r="E679" s="344"/>
    </row>
    <row r="680" ht="14.25" spans="1:5">
      <c r="A680" s="344" t="s">
        <v>574</v>
      </c>
      <c r="B680" s="311">
        <v>316</v>
      </c>
      <c r="C680" s="311">
        <v>507</v>
      </c>
      <c r="D680" s="311">
        <v>160.4</v>
      </c>
      <c r="E680" s="344"/>
    </row>
    <row r="681" ht="14.25" spans="1:5">
      <c r="A681" s="344" t="s">
        <v>575</v>
      </c>
      <c r="B681" s="311">
        <v>106</v>
      </c>
      <c r="C681" s="311">
        <v>235</v>
      </c>
      <c r="D681" s="311">
        <v>221.7</v>
      </c>
      <c r="E681" s="344"/>
    </row>
    <row r="682" ht="14.25" spans="1:5">
      <c r="A682" s="344" t="s">
        <v>576</v>
      </c>
      <c r="B682" s="311">
        <v>23</v>
      </c>
      <c r="C682" s="311"/>
      <c r="D682" s="311">
        <v>0</v>
      </c>
      <c r="E682" s="344"/>
    </row>
    <row r="683" ht="14.25" spans="1:5">
      <c r="A683" s="344" t="s">
        <v>577</v>
      </c>
      <c r="B683" s="311">
        <v>1096</v>
      </c>
      <c r="C683" s="311">
        <v>1132</v>
      </c>
      <c r="D683" s="311">
        <v>103</v>
      </c>
      <c r="E683" s="344"/>
    </row>
    <row r="684" ht="14.25" spans="1:5">
      <c r="A684" s="344" t="s">
        <v>578</v>
      </c>
      <c r="B684" s="311">
        <v>467</v>
      </c>
      <c r="C684" s="311">
        <v>377</v>
      </c>
      <c r="D684" s="311">
        <v>84.3</v>
      </c>
      <c r="E684" s="344"/>
    </row>
    <row r="685" ht="14.25" spans="1:5">
      <c r="A685" s="344" t="s">
        <v>579</v>
      </c>
      <c r="B685" s="311">
        <v>582</v>
      </c>
      <c r="C685" s="311">
        <v>615</v>
      </c>
      <c r="D685" s="311">
        <v>105.7</v>
      </c>
      <c r="E685" s="344"/>
    </row>
    <row r="686" ht="14.25" spans="1:5">
      <c r="A686" s="344" t="s">
        <v>580</v>
      </c>
      <c r="B686" s="311">
        <v>47</v>
      </c>
      <c r="C686" s="311">
        <v>60</v>
      </c>
      <c r="D686" s="311">
        <v>127.7</v>
      </c>
      <c r="E686" s="344"/>
    </row>
    <row r="687" ht="14.25" spans="1:5">
      <c r="A687" s="344" t="s">
        <v>581</v>
      </c>
      <c r="B687" s="311"/>
      <c r="C687" s="311">
        <v>80</v>
      </c>
      <c r="D687" s="311" t="s">
        <v>69</v>
      </c>
      <c r="E687" s="344"/>
    </row>
    <row r="688" ht="14.25" spans="1:5">
      <c r="A688" s="344" t="s">
        <v>582</v>
      </c>
      <c r="B688" s="311">
        <v>706</v>
      </c>
      <c r="C688" s="311">
        <v>700</v>
      </c>
      <c r="D688" s="311">
        <v>99.2</v>
      </c>
      <c r="E688" s="344"/>
    </row>
    <row r="689" ht="14.25" spans="1:5">
      <c r="A689" s="344" t="s">
        <v>583</v>
      </c>
      <c r="B689" s="311"/>
      <c r="C689" s="311"/>
      <c r="D689" s="311" t="s">
        <v>69</v>
      </c>
      <c r="E689" s="344"/>
    </row>
    <row r="690" ht="14.25" spans="1:5">
      <c r="A690" s="344" t="s">
        <v>584</v>
      </c>
      <c r="B690" s="311">
        <v>706</v>
      </c>
      <c r="C690" s="311">
        <v>700</v>
      </c>
      <c r="D690" s="311">
        <v>99.2</v>
      </c>
      <c r="E690" s="344"/>
    </row>
    <row r="691" ht="14.25" spans="1:5">
      <c r="A691" s="344" t="s">
        <v>585</v>
      </c>
      <c r="B691" s="311"/>
      <c r="C691" s="311"/>
      <c r="D691" s="311" t="s">
        <v>69</v>
      </c>
      <c r="E691" s="344"/>
    </row>
    <row r="692" ht="14.25" spans="1:5">
      <c r="A692" s="344" t="s">
        <v>586</v>
      </c>
      <c r="B692" s="311">
        <v>39</v>
      </c>
      <c r="C692" s="311">
        <v>130</v>
      </c>
      <c r="D692" s="311">
        <v>333.3</v>
      </c>
      <c r="E692" s="344"/>
    </row>
    <row r="693" ht="14.25" spans="1:5">
      <c r="A693" s="344" t="s">
        <v>587</v>
      </c>
      <c r="B693" s="311">
        <v>39</v>
      </c>
      <c r="C693" s="311">
        <v>80</v>
      </c>
      <c r="D693" s="311">
        <v>205.1</v>
      </c>
      <c r="E693" s="344"/>
    </row>
    <row r="694" ht="14.25" spans="1:5">
      <c r="A694" s="344" t="s">
        <v>588</v>
      </c>
      <c r="B694" s="311"/>
      <c r="C694" s="311"/>
      <c r="D694" s="311" t="s">
        <v>69</v>
      </c>
      <c r="E694" s="344"/>
    </row>
    <row r="695" ht="14.25" spans="1:5">
      <c r="A695" s="344" t="s">
        <v>589</v>
      </c>
      <c r="B695" s="311"/>
      <c r="C695" s="311">
        <v>50</v>
      </c>
      <c r="D695" s="311" t="s">
        <v>69</v>
      </c>
      <c r="E695" s="344"/>
    </row>
    <row r="696" ht="14.25" spans="1:5">
      <c r="A696" s="344" t="s">
        <v>590</v>
      </c>
      <c r="B696" s="311">
        <v>20</v>
      </c>
      <c r="C696" s="311">
        <v>14</v>
      </c>
      <c r="D696" s="311">
        <v>70</v>
      </c>
      <c r="E696" s="344"/>
    </row>
    <row r="697" ht="14.25" spans="1:5">
      <c r="A697" s="344" t="s">
        <v>591</v>
      </c>
      <c r="B697" s="311">
        <v>12</v>
      </c>
      <c r="C697" s="311">
        <v>14</v>
      </c>
      <c r="D697" s="311">
        <v>116.7</v>
      </c>
      <c r="E697" s="344"/>
    </row>
    <row r="698" ht="14.25" spans="1:5">
      <c r="A698" s="344" t="s">
        <v>592</v>
      </c>
      <c r="B698" s="311">
        <v>8</v>
      </c>
      <c r="C698" s="311"/>
      <c r="D698" s="311">
        <v>0</v>
      </c>
      <c r="E698" s="344"/>
    </row>
    <row r="699" ht="14.25" spans="1:5">
      <c r="A699" s="344" t="s">
        <v>593</v>
      </c>
      <c r="B699" s="311">
        <v>4</v>
      </c>
      <c r="C699" s="311">
        <v>79</v>
      </c>
      <c r="D699" s="311">
        <v>1975</v>
      </c>
      <c r="E699" s="344"/>
    </row>
    <row r="700" ht="14.25" spans="1:5">
      <c r="A700" s="344" t="s">
        <v>96</v>
      </c>
      <c r="B700" s="311">
        <v>3</v>
      </c>
      <c r="C700" s="311">
        <v>79</v>
      </c>
      <c r="D700" s="311">
        <v>2633.3</v>
      </c>
      <c r="E700" s="344"/>
    </row>
    <row r="701" ht="14.25" spans="1:5">
      <c r="A701" s="344" t="s">
        <v>97</v>
      </c>
      <c r="B701" s="311"/>
      <c r="C701" s="311"/>
      <c r="D701" s="311" t="s">
        <v>69</v>
      </c>
      <c r="E701" s="344"/>
    </row>
    <row r="702" ht="14.25" spans="1:5">
      <c r="A702" s="344" t="s">
        <v>98</v>
      </c>
      <c r="B702" s="311"/>
      <c r="C702" s="311"/>
      <c r="D702" s="311" t="s">
        <v>69</v>
      </c>
      <c r="E702" s="344"/>
    </row>
    <row r="703" ht="14.25" spans="1:5">
      <c r="A703" s="344" t="s">
        <v>138</v>
      </c>
      <c r="B703" s="311"/>
      <c r="C703" s="311"/>
      <c r="D703" s="311" t="s">
        <v>69</v>
      </c>
      <c r="E703" s="344"/>
    </row>
    <row r="704" ht="14.25" spans="1:5">
      <c r="A704" s="344" t="s">
        <v>594</v>
      </c>
      <c r="B704" s="311"/>
      <c r="C704" s="311"/>
      <c r="D704" s="311" t="s">
        <v>69</v>
      </c>
      <c r="E704" s="344"/>
    </row>
    <row r="705" ht="14.25" spans="1:5">
      <c r="A705" s="344" t="s">
        <v>595</v>
      </c>
      <c r="B705" s="311"/>
      <c r="C705" s="311"/>
      <c r="D705" s="311" t="s">
        <v>69</v>
      </c>
      <c r="E705" s="344"/>
    </row>
    <row r="706" ht="14.25" spans="1:5">
      <c r="A706" s="344" t="s">
        <v>105</v>
      </c>
      <c r="B706" s="311"/>
      <c r="C706" s="311"/>
      <c r="D706" s="311" t="s">
        <v>69</v>
      </c>
      <c r="E706" s="344"/>
    </row>
    <row r="707" ht="14.25" spans="1:5">
      <c r="A707" s="344" t="s">
        <v>596</v>
      </c>
      <c r="B707" s="311">
        <v>1</v>
      </c>
      <c r="C707" s="311"/>
      <c r="D707" s="311">
        <v>0</v>
      </c>
      <c r="E707" s="344"/>
    </row>
    <row r="708" ht="14.25" spans="1:5">
      <c r="A708" s="344" t="s">
        <v>597</v>
      </c>
      <c r="B708" s="311">
        <v>0</v>
      </c>
      <c r="C708" s="311">
        <v>0</v>
      </c>
      <c r="D708" s="311" t="s">
        <v>69</v>
      </c>
      <c r="E708" s="344"/>
    </row>
    <row r="709" ht="14.25" spans="1:5">
      <c r="A709" s="344" t="s">
        <v>598</v>
      </c>
      <c r="B709" s="311"/>
      <c r="C709" s="311"/>
      <c r="D709" s="311" t="s">
        <v>69</v>
      </c>
      <c r="E709" s="344"/>
    </row>
    <row r="710" ht="14.25" spans="1:5">
      <c r="A710" s="357" t="s">
        <v>599</v>
      </c>
      <c r="B710" s="311">
        <v>128</v>
      </c>
      <c r="C710" s="311">
        <v>245</v>
      </c>
      <c r="D710" s="311">
        <v>191.4</v>
      </c>
      <c r="E710" s="344"/>
    </row>
    <row r="711" ht="14.25" spans="1:5">
      <c r="A711" s="357" t="s">
        <v>600</v>
      </c>
      <c r="B711" s="311">
        <v>128</v>
      </c>
      <c r="C711" s="311">
        <v>245</v>
      </c>
      <c r="D711" s="311">
        <v>191.4</v>
      </c>
      <c r="E711" s="344"/>
    </row>
    <row r="712" ht="14.25" spans="1:5">
      <c r="A712" s="357" t="s">
        <v>77</v>
      </c>
      <c r="B712" s="311">
        <v>4778</v>
      </c>
      <c r="C712" s="311">
        <v>661</v>
      </c>
      <c r="D712" s="311">
        <v>13.8</v>
      </c>
      <c r="E712" s="344"/>
    </row>
    <row r="713" ht="14.25" spans="1:5">
      <c r="A713" s="357" t="s">
        <v>601</v>
      </c>
      <c r="B713" s="311">
        <v>1277</v>
      </c>
      <c r="C713" s="311">
        <v>577</v>
      </c>
      <c r="D713" s="311">
        <v>45.2</v>
      </c>
      <c r="E713" s="344"/>
    </row>
    <row r="714" ht="14.25" spans="1:5">
      <c r="A714" s="357" t="s">
        <v>96</v>
      </c>
      <c r="B714" s="311">
        <v>1277</v>
      </c>
      <c r="C714" s="311">
        <v>577</v>
      </c>
      <c r="D714" s="311">
        <v>45.2</v>
      </c>
      <c r="E714" s="344"/>
    </row>
    <row r="715" ht="14.25" spans="1:5">
      <c r="A715" s="357" t="s">
        <v>97</v>
      </c>
      <c r="B715" s="311"/>
      <c r="C715" s="311"/>
      <c r="D715" s="311" t="s">
        <v>69</v>
      </c>
      <c r="E715" s="344"/>
    </row>
    <row r="716" ht="14.25" spans="1:5">
      <c r="A716" s="357" t="s">
        <v>98</v>
      </c>
      <c r="B716" s="311"/>
      <c r="C716" s="311"/>
      <c r="D716" s="311" t="s">
        <v>69</v>
      </c>
      <c r="E716" s="344"/>
    </row>
    <row r="717" ht="14.25" spans="1:5">
      <c r="A717" s="357" t="s">
        <v>602</v>
      </c>
      <c r="B717" s="311"/>
      <c r="C717" s="311"/>
      <c r="D717" s="311" t="s">
        <v>69</v>
      </c>
      <c r="E717" s="344"/>
    </row>
    <row r="718" ht="14.25" spans="1:5">
      <c r="A718" s="357" t="s">
        <v>603</v>
      </c>
      <c r="B718" s="311"/>
      <c r="C718" s="311"/>
      <c r="D718" s="311" t="s">
        <v>69</v>
      </c>
      <c r="E718" s="344"/>
    </row>
    <row r="719" ht="14.25" spans="1:5">
      <c r="A719" s="357" t="s">
        <v>604</v>
      </c>
      <c r="B719" s="311"/>
      <c r="C719" s="311"/>
      <c r="D719" s="311" t="s">
        <v>69</v>
      </c>
      <c r="E719" s="344"/>
    </row>
    <row r="720" ht="14.25" spans="1:5">
      <c r="A720" s="357" t="s">
        <v>605</v>
      </c>
      <c r="B720" s="311"/>
      <c r="C720" s="311"/>
      <c r="D720" s="311" t="s">
        <v>69</v>
      </c>
      <c r="E720" s="344"/>
    </row>
    <row r="721" ht="14.25" spans="1:5">
      <c r="A721" s="357" t="s">
        <v>606</v>
      </c>
      <c r="B721" s="311"/>
      <c r="C721" s="311"/>
      <c r="D721" s="311" t="s">
        <v>69</v>
      </c>
      <c r="E721" s="344"/>
    </row>
    <row r="722" ht="14.25" spans="1:5">
      <c r="A722" s="357" t="s">
        <v>607</v>
      </c>
      <c r="B722" s="311"/>
      <c r="C722" s="311"/>
      <c r="D722" s="311" t="s">
        <v>69</v>
      </c>
      <c r="E722" s="344"/>
    </row>
    <row r="723" ht="14.25" spans="1:5">
      <c r="A723" s="357" t="s">
        <v>608</v>
      </c>
      <c r="B723" s="311">
        <v>0</v>
      </c>
      <c r="C723" s="311">
        <v>0</v>
      </c>
      <c r="D723" s="311" t="s">
        <v>69</v>
      </c>
      <c r="E723" s="355"/>
    </row>
    <row r="724" ht="14.25" spans="1:5">
      <c r="A724" s="357" t="s">
        <v>609</v>
      </c>
      <c r="B724" s="311"/>
      <c r="C724" s="311"/>
      <c r="D724" s="311" t="s">
        <v>69</v>
      </c>
      <c r="E724" s="355"/>
    </row>
    <row r="725" ht="14.25" spans="1:5">
      <c r="A725" s="357" t="s">
        <v>610</v>
      </c>
      <c r="B725" s="311"/>
      <c r="C725" s="311"/>
      <c r="D725" s="311" t="s">
        <v>69</v>
      </c>
      <c r="E725" s="355"/>
    </row>
    <row r="726" ht="14.25" spans="1:5">
      <c r="A726" s="357" t="s">
        <v>611</v>
      </c>
      <c r="B726" s="311"/>
      <c r="C726" s="311"/>
      <c r="D726" s="311" t="s">
        <v>69</v>
      </c>
      <c r="E726" s="355"/>
    </row>
    <row r="727" ht="14.25" spans="1:5">
      <c r="A727" s="357" t="s">
        <v>612</v>
      </c>
      <c r="B727" s="311">
        <v>112</v>
      </c>
      <c r="C727" s="311">
        <v>78</v>
      </c>
      <c r="D727" s="311">
        <v>69.6</v>
      </c>
      <c r="E727" s="355"/>
    </row>
    <row r="728" ht="14.25" spans="1:5">
      <c r="A728" s="357" t="s">
        <v>613</v>
      </c>
      <c r="B728" s="311">
        <v>76</v>
      </c>
      <c r="C728" s="311">
        <v>78</v>
      </c>
      <c r="D728" s="311">
        <v>102.6</v>
      </c>
      <c r="E728" s="355"/>
    </row>
    <row r="729" ht="14.25" spans="1:5">
      <c r="A729" s="357" t="s">
        <v>614</v>
      </c>
      <c r="B729" s="311">
        <v>29</v>
      </c>
      <c r="C729" s="311"/>
      <c r="D729" s="311">
        <v>0</v>
      </c>
      <c r="E729" s="355"/>
    </row>
    <row r="730" ht="14.25" spans="1:5">
      <c r="A730" s="357" t="s">
        <v>615</v>
      </c>
      <c r="B730" s="311"/>
      <c r="C730" s="311"/>
      <c r="D730" s="311" t="s">
        <v>69</v>
      </c>
      <c r="E730" s="355"/>
    </row>
    <row r="731" ht="14.25" spans="1:5">
      <c r="A731" s="357" t="s">
        <v>616</v>
      </c>
      <c r="B731" s="311"/>
      <c r="C731" s="311"/>
      <c r="D731" s="311" t="s">
        <v>69</v>
      </c>
      <c r="E731" s="355"/>
    </row>
    <row r="732" ht="14.25" spans="1:5">
      <c r="A732" s="357" t="s">
        <v>617</v>
      </c>
      <c r="B732" s="311"/>
      <c r="C732" s="311"/>
      <c r="D732" s="311" t="s">
        <v>69</v>
      </c>
      <c r="E732" s="355"/>
    </row>
    <row r="733" ht="14.25" spans="1:5">
      <c r="A733" s="357" t="s">
        <v>618</v>
      </c>
      <c r="B733" s="311"/>
      <c r="C733" s="311"/>
      <c r="D733" s="311" t="s">
        <v>69</v>
      </c>
      <c r="E733" s="355"/>
    </row>
    <row r="734" ht="14.25" spans="1:5">
      <c r="A734" s="357" t="s">
        <v>619</v>
      </c>
      <c r="B734" s="311">
        <v>7</v>
      </c>
      <c r="C734" s="311"/>
      <c r="D734" s="311">
        <v>0</v>
      </c>
      <c r="E734" s="355"/>
    </row>
    <row r="735" ht="14.25" spans="1:5">
      <c r="A735" s="357" t="s">
        <v>620</v>
      </c>
      <c r="B735" s="311">
        <v>921</v>
      </c>
      <c r="C735" s="311">
        <v>0</v>
      </c>
      <c r="D735" s="311">
        <v>0</v>
      </c>
      <c r="E735" s="355"/>
    </row>
    <row r="736" ht="14.25" spans="1:5">
      <c r="A736" s="357" t="s">
        <v>621</v>
      </c>
      <c r="B736" s="311">
        <v>183</v>
      </c>
      <c r="C736" s="311"/>
      <c r="D736" s="311">
        <v>0</v>
      </c>
      <c r="E736" s="355"/>
    </row>
    <row r="737" ht="14.25" spans="1:5">
      <c r="A737" s="357" t="s">
        <v>622</v>
      </c>
      <c r="B737" s="311">
        <v>738</v>
      </c>
      <c r="C737" s="311"/>
      <c r="D737" s="311">
        <v>0</v>
      </c>
      <c r="E737" s="355"/>
    </row>
    <row r="738" ht="14.25" spans="1:5">
      <c r="A738" s="357" t="s">
        <v>623</v>
      </c>
      <c r="B738" s="311"/>
      <c r="C738" s="311"/>
      <c r="D738" s="311" t="s">
        <v>69</v>
      </c>
      <c r="E738" s="355"/>
    </row>
    <row r="739" ht="14.25" spans="1:5">
      <c r="A739" s="357" t="s">
        <v>624</v>
      </c>
      <c r="B739" s="311"/>
      <c r="C739" s="311"/>
      <c r="D739" s="311" t="s">
        <v>69</v>
      </c>
      <c r="E739" s="355"/>
    </row>
    <row r="740" ht="14.25" spans="1:5">
      <c r="A740" s="357" t="s">
        <v>625</v>
      </c>
      <c r="B740" s="311">
        <v>0</v>
      </c>
      <c r="C740" s="311">
        <v>0</v>
      </c>
      <c r="D740" s="311" t="s">
        <v>69</v>
      </c>
      <c r="E740" s="344"/>
    </row>
    <row r="741" ht="14.25" spans="1:5">
      <c r="A741" s="357" t="s">
        <v>626</v>
      </c>
      <c r="B741" s="311"/>
      <c r="C741" s="311"/>
      <c r="D741" s="311" t="s">
        <v>69</v>
      </c>
      <c r="E741" s="344"/>
    </row>
    <row r="742" ht="14.25" spans="1:5">
      <c r="A742" s="357" t="s">
        <v>627</v>
      </c>
      <c r="B742" s="311"/>
      <c r="C742" s="311"/>
      <c r="D742" s="311" t="s">
        <v>69</v>
      </c>
      <c r="E742" s="344"/>
    </row>
    <row r="743" ht="14.25" spans="1:5">
      <c r="A743" s="357" t="s">
        <v>628</v>
      </c>
      <c r="B743" s="311"/>
      <c r="C743" s="311"/>
      <c r="D743" s="311" t="s">
        <v>69</v>
      </c>
      <c r="E743" s="344"/>
    </row>
    <row r="744" ht="14.25" spans="1:5">
      <c r="A744" s="357" t="s">
        <v>629</v>
      </c>
      <c r="B744" s="311"/>
      <c r="C744" s="311"/>
      <c r="D744" s="311" t="s">
        <v>69</v>
      </c>
      <c r="E744" s="344"/>
    </row>
    <row r="745" ht="14.25" spans="1:5">
      <c r="A745" s="357" t="s">
        <v>630</v>
      </c>
      <c r="B745" s="311"/>
      <c r="C745" s="311"/>
      <c r="D745" s="311" t="s">
        <v>69</v>
      </c>
      <c r="E745" s="344"/>
    </row>
    <row r="746" ht="14.25" spans="1:5">
      <c r="A746" s="357" t="s">
        <v>631</v>
      </c>
      <c r="B746" s="311"/>
      <c r="C746" s="311"/>
      <c r="D746" s="311" t="s">
        <v>69</v>
      </c>
      <c r="E746" s="344"/>
    </row>
    <row r="747" ht="14.25" spans="1:5">
      <c r="A747" s="357" t="s">
        <v>632</v>
      </c>
      <c r="B747" s="311">
        <v>59</v>
      </c>
      <c r="C747" s="311">
        <v>6</v>
      </c>
      <c r="D747" s="311">
        <v>10.2</v>
      </c>
      <c r="E747" s="344"/>
    </row>
    <row r="748" ht="14.25" spans="1:5">
      <c r="A748" s="357" t="s">
        <v>633</v>
      </c>
      <c r="B748" s="311">
        <v>59</v>
      </c>
      <c r="C748" s="311">
        <v>6</v>
      </c>
      <c r="D748" s="311">
        <v>10.2</v>
      </c>
      <c r="E748" s="344"/>
    </row>
    <row r="749" ht="14.25" spans="1:5">
      <c r="A749" s="357" t="s">
        <v>634</v>
      </c>
      <c r="B749" s="311"/>
      <c r="C749" s="311"/>
      <c r="D749" s="311" t="s">
        <v>69</v>
      </c>
      <c r="E749" s="344"/>
    </row>
    <row r="750" ht="14.25" spans="1:5">
      <c r="A750" s="357" t="s">
        <v>635</v>
      </c>
      <c r="B750" s="311"/>
      <c r="C750" s="311"/>
      <c r="D750" s="311" t="s">
        <v>69</v>
      </c>
      <c r="E750" s="344"/>
    </row>
    <row r="751" ht="14.25" spans="1:5">
      <c r="A751" s="357" t="s">
        <v>636</v>
      </c>
      <c r="B751" s="311"/>
      <c r="C751" s="311"/>
      <c r="D751" s="311" t="s">
        <v>69</v>
      </c>
      <c r="E751" s="344"/>
    </row>
    <row r="752" ht="14.25" spans="1:5">
      <c r="A752" s="357" t="s">
        <v>637</v>
      </c>
      <c r="B752" s="311"/>
      <c r="C752" s="311"/>
      <c r="D752" s="311" t="s">
        <v>69</v>
      </c>
      <c r="E752" s="344"/>
    </row>
    <row r="753" ht="14.25" spans="1:5">
      <c r="A753" s="357" t="s">
        <v>638</v>
      </c>
      <c r="B753" s="311">
        <v>0</v>
      </c>
      <c r="C753" s="311">
        <v>0</v>
      </c>
      <c r="D753" s="311" t="s">
        <v>69</v>
      </c>
      <c r="E753" s="344"/>
    </row>
    <row r="754" ht="14.25" spans="1:5">
      <c r="A754" s="357" t="s">
        <v>639</v>
      </c>
      <c r="B754" s="311"/>
      <c r="C754" s="311"/>
      <c r="D754" s="311" t="s">
        <v>69</v>
      </c>
      <c r="E754" s="344"/>
    </row>
    <row r="755" ht="14.25" spans="1:5">
      <c r="A755" s="357" t="s">
        <v>640</v>
      </c>
      <c r="B755" s="311"/>
      <c r="C755" s="311"/>
      <c r="D755" s="311" t="s">
        <v>69</v>
      </c>
      <c r="E755" s="344"/>
    </row>
    <row r="756" ht="14.25" spans="1:5">
      <c r="A756" s="357" t="s">
        <v>641</v>
      </c>
      <c r="B756" s="311">
        <v>0</v>
      </c>
      <c r="C756" s="311">
        <v>0</v>
      </c>
      <c r="D756" s="311" t="s">
        <v>69</v>
      </c>
      <c r="E756" s="344"/>
    </row>
    <row r="757" ht="14.25" spans="1:5">
      <c r="A757" s="357" t="s">
        <v>642</v>
      </c>
      <c r="B757" s="311"/>
      <c r="C757" s="311"/>
      <c r="D757" s="311" t="s">
        <v>69</v>
      </c>
      <c r="E757" s="344"/>
    </row>
    <row r="758" ht="14.25" spans="1:5">
      <c r="A758" s="357" t="s">
        <v>643</v>
      </c>
      <c r="B758" s="311"/>
      <c r="C758" s="311"/>
      <c r="D758" s="311" t="s">
        <v>69</v>
      </c>
      <c r="E758" s="344"/>
    </row>
    <row r="759" ht="14.25" spans="1:5">
      <c r="A759" s="357" t="s">
        <v>644</v>
      </c>
      <c r="B759" s="311"/>
      <c r="C759" s="311"/>
      <c r="D759" s="311" t="s">
        <v>69</v>
      </c>
      <c r="E759" s="344"/>
    </row>
    <row r="760" ht="14.25" spans="1:5">
      <c r="A760" s="357" t="s">
        <v>645</v>
      </c>
      <c r="B760" s="311">
        <v>2409</v>
      </c>
      <c r="C760" s="311"/>
      <c r="D760" s="311">
        <v>0</v>
      </c>
      <c r="E760" s="344"/>
    </row>
    <row r="761" ht="14.25" spans="1:5">
      <c r="A761" s="357" t="s">
        <v>646</v>
      </c>
      <c r="B761" s="311">
        <v>0</v>
      </c>
      <c r="C761" s="311">
        <v>0</v>
      </c>
      <c r="D761" s="311" t="s">
        <v>69</v>
      </c>
      <c r="E761" s="344"/>
    </row>
    <row r="762" ht="14.25" spans="1:5">
      <c r="A762" s="357" t="s">
        <v>647</v>
      </c>
      <c r="B762" s="311"/>
      <c r="C762" s="311"/>
      <c r="D762" s="311" t="s">
        <v>69</v>
      </c>
      <c r="E762" s="344"/>
    </row>
    <row r="763" ht="14.25" spans="1:5">
      <c r="A763" s="357" t="s">
        <v>648</v>
      </c>
      <c r="B763" s="311"/>
      <c r="C763" s="311"/>
      <c r="D763" s="311" t="s">
        <v>69</v>
      </c>
      <c r="E763" s="344"/>
    </row>
    <row r="764" ht="14.25" spans="1:5">
      <c r="A764" s="357" t="s">
        <v>649</v>
      </c>
      <c r="B764" s="311"/>
      <c r="C764" s="311"/>
      <c r="D764" s="311" t="s">
        <v>69</v>
      </c>
      <c r="E764" s="344"/>
    </row>
    <row r="765" ht="14.25" spans="1:5">
      <c r="A765" s="357" t="s">
        <v>650</v>
      </c>
      <c r="B765" s="311"/>
      <c r="C765" s="311"/>
      <c r="D765" s="311" t="s">
        <v>69</v>
      </c>
      <c r="E765" s="344"/>
    </row>
    <row r="766" ht="14.25" spans="1:5">
      <c r="A766" s="357" t="s">
        <v>651</v>
      </c>
      <c r="B766" s="311"/>
      <c r="C766" s="311"/>
      <c r="D766" s="311" t="s">
        <v>69</v>
      </c>
      <c r="E766" s="344"/>
    </row>
    <row r="767" ht="14.25" spans="1:5">
      <c r="A767" s="357" t="s">
        <v>652</v>
      </c>
      <c r="B767" s="311"/>
      <c r="C767" s="311"/>
      <c r="D767" s="311" t="s">
        <v>69</v>
      </c>
      <c r="E767" s="344"/>
    </row>
    <row r="768" ht="14.25" spans="1:5">
      <c r="A768" s="357" t="s">
        <v>653</v>
      </c>
      <c r="B768" s="311"/>
      <c r="C768" s="311"/>
      <c r="D768" s="311" t="s">
        <v>69</v>
      </c>
      <c r="E768" s="344"/>
    </row>
    <row r="769" ht="14.25" spans="1:5">
      <c r="A769" s="357" t="s">
        <v>654</v>
      </c>
      <c r="B769" s="311">
        <v>0</v>
      </c>
      <c r="C769" s="311">
        <v>0</v>
      </c>
      <c r="D769" s="311" t="s">
        <v>69</v>
      </c>
      <c r="E769" s="344"/>
    </row>
    <row r="770" ht="14.25" spans="1:5">
      <c r="A770" s="357" t="s">
        <v>96</v>
      </c>
      <c r="B770" s="311"/>
      <c r="C770" s="311"/>
      <c r="D770" s="311" t="s">
        <v>69</v>
      </c>
      <c r="E770" s="344"/>
    </row>
    <row r="771" ht="14.25" spans="1:5">
      <c r="A771" s="357" t="s">
        <v>97</v>
      </c>
      <c r="B771" s="311"/>
      <c r="C771" s="311"/>
      <c r="D771" s="311" t="s">
        <v>69</v>
      </c>
      <c r="E771" s="344"/>
    </row>
    <row r="772" ht="14.25" spans="1:5">
      <c r="A772" s="357" t="s">
        <v>98</v>
      </c>
      <c r="B772" s="311"/>
      <c r="C772" s="311"/>
      <c r="D772" s="311" t="s">
        <v>69</v>
      </c>
      <c r="E772" s="344"/>
    </row>
    <row r="773" ht="14.25" spans="1:5">
      <c r="A773" s="357" t="s">
        <v>655</v>
      </c>
      <c r="B773" s="311"/>
      <c r="C773" s="311"/>
      <c r="D773" s="311" t="s">
        <v>69</v>
      </c>
      <c r="E773" s="344"/>
    </row>
    <row r="774" ht="14.25" spans="1:5">
      <c r="A774" s="357" t="s">
        <v>656</v>
      </c>
      <c r="B774" s="311"/>
      <c r="C774" s="311"/>
      <c r="D774" s="311" t="s">
        <v>69</v>
      </c>
      <c r="E774" s="344"/>
    </row>
    <row r="775" ht="14.25" spans="1:5">
      <c r="A775" s="357" t="s">
        <v>657</v>
      </c>
      <c r="B775" s="311"/>
      <c r="C775" s="311"/>
      <c r="D775" s="311" t="s">
        <v>69</v>
      </c>
      <c r="E775" s="344"/>
    </row>
    <row r="776" ht="14.25" spans="1:5">
      <c r="A776" s="357" t="s">
        <v>658</v>
      </c>
      <c r="B776" s="311"/>
      <c r="C776" s="311"/>
      <c r="D776" s="311" t="s">
        <v>69</v>
      </c>
      <c r="E776" s="344"/>
    </row>
    <row r="777" ht="14.25" spans="1:5">
      <c r="A777" s="357" t="s">
        <v>659</v>
      </c>
      <c r="B777" s="311"/>
      <c r="C777" s="311"/>
      <c r="D777" s="311" t="s">
        <v>69</v>
      </c>
      <c r="E777" s="344"/>
    </row>
    <row r="778" ht="14.25" spans="1:5">
      <c r="A778" s="357" t="s">
        <v>660</v>
      </c>
      <c r="B778" s="311"/>
      <c r="C778" s="311"/>
      <c r="D778" s="311" t="s">
        <v>69</v>
      </c>
      <c r="E778" s="344"/>
    </row>
    <row r="779" ht="14.25" spans="1:5">
      <c r="A779" s="357" t="s">
        <v>661</v>
      </c>
      <c r="B779" s="311"/>
      <c r="C779" s="311"/>
      <c r="D779" s="311" t="s">
        <v>69</v>
      </c>
      <c r="E779" s="344"/>
    </row>
    <row r="780" ht="14.25" spans="1:5">
      <c r="A780" s="357" t="s">
        <v>138</v>
      </c>
      <c r="B780" s="311"/>
      <c r="C780" s="311"/>
      <c r="D780" s="311" t="s">
        <v>69</v>
      </c>
      <c r="E780" s="344"/>
    </row>
    <row r="781" ht="14.25" spans="1:5">
      <c r="A781" s="357" t="s">
        <v>662</v>
      </c>
      <c r="B781" s="311"/>
      <c r="C781" s="311"/>
      <c r="D781" s="311" t="s">
        <v>69</v>
      </c>
      <c r="E781" s="344"/>
    </row>
    <row r="782" ht="14.25" spans="1:5">
      <c r="A782" s="357" t="s">
        <v>105</v>
      </c>
      <c r="B782" s="311"/>
      <c r="C782" s="311"/>
      <c r="D782" s="311" t="s">
        <v>69</v>
      </c>
      <c r="E782" s="344"/>
    </row>
    <row r="783" ht="14.25" spans="1:5">
      <c r="A783" s="357" t="s">
        <v>663</v>
      </c>
      <c r="B783" s="311"/>
      <c r="C783" s="311"/>
      <c r="D783" s="311" t="s">
        <v>69</v>
      </c>
      <c r="E783" s="344"/>
    </row>
    <row r="784" ht="14.25" spans="1:5">
      <c r="A784" s="357" t="s">
        <v>664</v>
      </c>
      <c r="B784" s="311"/>
      <c r="C784" s="311"/>
      <c r="D784" s="311" t="s">
        <v>69</v>
      </c>
      <c r="E784" s="344"/>
    </row>
    <row r="785" ht="14.25" spans="1:5">
      <c r="A785" s="357" t="s">
        <v>78</v>
      </c>
      <c r="B785" s="311">
        <v>1929</v>
      </c>
      <c r="C785" s="311">
        <v>1499</v>
      </c>
      <c r="D785" s="311">
        <v>77.7</v>
      </c>
      <c r="E785" s="344"/>
    </row>
    <row r="786" ht="14.25" spans="1:5">
      <c r="A786" s="357" t="s">
        <v>665</v>
      </c>
      <c r="B786" s="311">
        <v>1312</v>
      </c>
      <c r="C786" s="311">
        <v>1350</v>
      </c>
      <c r="D786" s="311">
        <v>102.9</v>
      </c>
      <c r="E786" s="344"/>
    </row>
    <row r="787" ht="14.25" spans="1:5">
      <c r="A787" s="357" t="s">
        <v>96</v>
      </c>
      <c r="B787" s="311">
        <v>582</v>
      </c>
      <c r="C787" s="311">
        <v>285</v>
      </c>
      <c r="D787" s="311">
        <v>49</v>
      </c>
      <c r="E787" s="344"/>
    </row>
    <row r="788" ht="14.25" spans="1:5">
      <c r="A788" s="357" t="s">
        <v>97</v>
      </c>
      <c r="B788" s="311"/>
      <c r="C788" s="311"/>
      <c r="D788" s="311" t="s">
        <v>69</v>
      </c>
      <c r="E788" s="344"/>
    </row>
    <row r="789" ht="14.25" spans="1:5">
      <c r="A789" s="357" t="s">
        <v>98</v>
      </c>
      <c r="B789" s="311"/>
      <c r="C789" s="311"/>
      <c r="D789" s="311" t="s">
        <v>69</v>
      </c>
      <c r="E789" s="344"/>
    </row>
    <row r="790" ht="14.25" spans="1:5">
      <c r="A790" s="357" t="s">
        <v>666</v>
      </c>
      <c r="B790" s="311">
        <v>637</v>
      </c>
      <c r="C790" s="311">
        <v>933</v>
      </c>
      <c r="D790" s="311">
        <v>146.5</v>
      </c>
      <c r="E790" s="344"/>
    </row>
    <row r="791" ht="14.25" spans="1:5">
      <c r="A791" s="357" t="s">
        <v>667</v>
      </c>
      <c r="B791" s="311">
        <v>16</v>
      </c>
      <c r="C791" s="311"/>
      <c r="D791" s="311">
        <v>0</v>
      </c>
      <c r="E791" s="344"/>
    </row>
    <row r="792" ht="14.25" spans="1:5">
      <c r="A792" s="357" t="s">
        <v>668</v>
      </c>
      <c r="B792" s="311"/>
      <c r="C792" s="311"/>
      <c r="D792" s="311" t="s">
        <v>69</v>
      </c>
      <c r="E792" s="344"/>
    </row>
    <row r="793" ht="14.25" spans="1:5">
      <c r="A793" s="357" t="s">
        <v>669</v>
      </c>
      <c r="B793" s="311"/>
      <c r="C793" s="311"/>
      <c r="D793" s="311" t="s">
        <v>69</v>
      </c>
      <c r="E793" s="344"/>
    </row>
    <row r="794" ht="14.25" spans="1:5">
      <c r="A794" s="357" t="s">
        <v>670</v>
      </c>
      <c r="B794" s="311"/>
      <c r="C794" s="311"/>
      <c r="D794" s="311" t="s">
        <v>69</v>
      </c>
      <c r="E794" s="344"/>
    </row>
    <row r="795" ht="14.25" spans="1:5">
      <c r="A795" s="357" t="s">
        <v>671</v>
      </c>
      <c r="B795" s="311"/>
      <c r="C795" s="311"/>
      <c r="D795" s="311" t="s">
        <v>69</v>
      </c>
      <c r="E795" s="344"/>
    </row>
    <row r="796" ht="14.25" spans="1:5">
      <c r="A796" s="357" t="s">
        <v>672</v>
      </c>
      <c r="B796" s="311">
        <v>77</v>
      </c>
      <c r="C796" s="311">
        <v>132</v>
      </c>
      <c r="D796" s="311">
        <v>171.4</v>
      </c>
      <c r="E796" s="344"/>
    </row>
    <row r="797" ht="14.25" spans="1:5">
      <c r="A797" s="357" t="s">
        <v>673</v>
      </c>
      <c r="B797" s="311"/>
      <c r="C797" s="311"/>
      <c r="D797" s="311" t="s">
        <v>69</v>
      </c>
      <c r="E797" s="344"/>
    </row>
    <row r="798" ht="14.25" spans="1:5">
      <c r="A798" s="357" t="s">
        <v>674</v>
      </c>
      <c r="B798" s="311">
        <v>405</v>
      </c>
      <c r="C798" s="311">
        <v>65</v>
      </c>
      <c r="D798" s="311">
        <v>16</v>
      </c>
      <c r="E798" s="344"/>
    </row>
    <row r="799" ht="14.25" spans="1:5">
      <c r="A799" s="357" t="s">
        <v>675</v>
      </c>
      <c r="B799" s="311"/>
      <c r="C799" s="311"/>
      <c r="D799" s="311" t="s">
        <v>69</v>
      </c>
      <c r="E799" s="344"/>
    </row>
    <row r="800" ht="14.25" spans="1:5">
      <c r="A800" s="357" t="s">
        <v>676</v>
      </c>
      <c r="B800" s="311">
        <v>405</v>
      </c>
      <c r="C800" s="311">
        <v>65</v>
      </c>
      <c r="D800" s="311">
        <v>16</v>
      </c>
      <c r="E800" s="344"/>
    </row>
    <row r="801" ht="14.25" spans="1:5">
      <c r="A801" s="357" t="s">
        <v>677</v>
      </c>
      <c r="B801" s="311">
        <v>22</v>
      </c>
      <c r="C801" s="311"/>
      <c r="D801" s="311">
        <v>0</v>
      </c>
      <c r="E801" s="344"/>
    </row>
    <row r="802" ht="14.25" spans="1:5">
      <c r="A802" s="357" t="s">
        <v>678</v>
      </c>
      <c r="B802" s="311"/>
      <c r="C802" s="311"/>
      <c r="D802" s="311" t="s">
        <v>69</v>
      </c>
      <c r="E802" s="344"/>
    </row>
    <row r="803" ht="14.25" spans="1:5">
      <c r="A803" s="357" t="s">
        <v>679</v>
      </c>
      <c r="B803" s="311">
        <v>190</v>
      </c>
      <c r="C803" s="311">
        <v>84</v>
      </c>
      <c r="D803" s="311">
        <v>44.2</v>
      </c>
      <c r="E803" s="344"/>
    </row>
    <row r="804" ht="14.25" spans="1:5">
      <c r="A804" s="357" t="s">
        <v>79</v>
      </c>
      <c r="B804" s="311">
        <v>5148</v>
      </c>
      <c r="C804" s="311">
        <v>2791</v>
      </c>
      <c r="D804" s="311">
        <v>54.2</v>
      </c>
      <c r="E804" s="344"/>
    </row>
    <row r="805" ht="14.25" spans="1:5">
      <c r="A805" s="357" t="s">
        <v>680</v>
      </c>
      <c r="B805" s="311">
        <v>1750</v>
      </c>
      <c r="C805" s="311">
        <v>1346</v>
      </c>
      <c r="D805" s="311">
        <v>76.9</v>
      </c>
      <c r="E805" s="344"/>
    </row>
    <row r="806" ht="14.25" spans="1:5">
      <c r="A806" s="357" t="s">
        <v>96</v>
      </c>
      <c r="B806" s="311">
        <v>380</v>
      </c>
      <c r="C806" s="311">
        <v>603</v>
      </c>
      <c r="D806" s="311">
        <v>158.7</v>
      </c>
      <c r="E806" s="344"/>
    </row>
    <row r="807" ht="14.25" spans="1:5">
      <c r="A807" s="357" t="s">
        <v>97</v>
      </c>
      <c r="B807" s="311"/>
      <c r="C807" s="311"/>
      <c r="D807" s="311" t="s">
        <v>69</v>
      </c>
      <c r="E807" s="344"/>
    </row>
    <row r="808" ht="14.25" spans="1:5">
      <c r="A808" s="357" t="s">
        <v>98</v>
      </c>
      <c r="B808" s="311"/>
      <c r="C808" s="311"/>
      <c r="D808" s="311" t="s">
        <v>69</v>
      </c>
      <c r="E808" s="344"/>
    </row>
    <row r="809" ht="14.25" spans="1:5">
      <c r="A809" s="357" t="s">
        <v>105</v>
      </c>
      <c r="B809" s="311">
        <v>30</v>
      </c>
      <c r="C809" s="311">
        <v>30</v>
      </c>
      <c r="D809" s="311">
        <v>100</v>
      </c>
      <c r="E809" s="344"/>
    </row>
    <row r="810" ht="14.25" spans="1:5">
      <c r="A810" s="357" t="s">
        <v>681</v>
      </c>
      <c r="B810" s="311"/>
      <c r="C810" s="311"/>
      <c r="D810" s="311" t="s">
        <v>69</v>
      </c>
      <c r="E810" s="344"/>
    </row>
    <row r="811" ht="14.25" spans="1:5">
      <c r="A811" s="357" t="s">
        <v>682</v>
      </c>
      <c r="B811" s="311">
        <v>1</v>
      </c>
      <c r="C811" s="311">
        <v>5</v>
      </c>
      <c r="D811" s="311">
        <v>500</v>
      </c>
      <c r="E811" s="344"/>
    </row>
    <row r="812" ht="14.25" spans="1:5">
      <c r="A812" s="357" t="s">
        <v>683</v>
      </c>
      <c r="B812" s="311">
        <v>88</v>
      </c>
      <c r="C812" s="311">
        <v>64</v>
      </c>
      <c r="D812" s="311">
        <v>72.7</v>
      </c>
      <c r="E812" s="344"/>
    </row>
    <row r="813" ht="14.25" spans="1:5">
      <c r="A813" s="357" t="s">
        <v>684</v>
      </c>
      <c r="B813" s="311">
        <v>1</v>
      </c>
      <c r="C813" s="311">
        <v>5</v>
      </c>
      <c r="D813" s="311">
        <v>500</v>
      </c>
      <c r="E813" s="344"/>
    </row>
    <row r="814" ht="14.25" spans="1:5">
      <c r="A814" s="357" t="s">
        <v>685</v>
      </c>
      <c r="B814" s="311"/>
      <c r="C814" s="311"/>
      <c r="D814" s="311" t="s">
        <v>69</v>
      </c>
      <c r="E814" s="344"/>
    </row>
    <row r="815" ht="14.25" spans="1:5">
      <c r="A815" s="357" t="s">
        <v>686</v>
      </c>
      <c r="B815" s="311"/>
      <c r="C815" s="311"/>
      <c r="D815" s="311" t="s">
        <v>69</v>
      </c>
      <c r="E815" s="344"/>
    </row>
    <row r="816" ht="14.25" spans="1:5">
      <c r="A816" s="357" t="s">
        <v>687</v>
      </c>
      <c r="B816" s="311">
        <v>19</v>
      </c>
      <c r="C816" s="311">
        <v>1</v>
      </c>
      <c r="D816" s="311">
        <v>5.3</v>
      </c>
      <c r="E816" s="344"/>
    </row>
    <row r="817" ht="14.25" spans="1:5">
      <c r="A817" s="357" t="s">
        <v>688</v>
      </c>
      <c r="B817" s="311"/>
      <c r="C817" s="311"/>
      <c r="D817" s="311" t="s">
        <v>69</v>
      </c>
      <c r="E817" s="344"/>
    </row>
    <row r="818" ht="14.25" spans="1:5">
      <c r="A818" s="357" t="s">
        <v>689</v>
      </c>
      <c r="B818" s="311">
        <v>75</v>
      </c>
      <c r="C818" s="311">
        <v>10</v>
      </c>
      <c r="D818" s="311">
        <v>13.3</v>
      </c>
      <c r="E818" s="344"/>
    </row>
    <row r="819" ht="14.25" spans="1:5">
      <c r="A819" s="357" t="s">
        <v>690</v>
      </c>
      <c r="B819" s="311"/>
      <c r="C819" s="311"/>
      <c r="D819" s="311" t="s">
        <v>69</v>
      </c>
      <c r="E819" s="344"/>
    </row>
    <row r="820" ht="14.25" spans="1:5">
      <c r="A820" s="357" t="s">
        <v>691</v>
      </c>
      <c r="B820" s="311">
        <v>50</v>
      </c>
      <c r="C820" s="311">
        <v>212</v>
      </c>
      <c r="D820" s="311">
        <v>424</v>
      </c>
      <c r="E820" s="344"/>
    </row>
    <row r="821" ht="14.25" spans="1:5">
      <c r="A821" s="357" t="s">
        <v>692</v>
      </c>
      <c r="B821" s="311">
        <v>794</v>
      </c>
      <c r="C821" s="311"/>
      <c r="D821" s="311">
        <v>0</v>
      </c>
      <c r="E821" s="344"/>
    </row>
    <row r="822" ht="14.25" spans="1:5">
      <c r="A822" s="357" t="s">
        <v>693</v>
      </c>
      <c r="B822" s="311"/>
      <c r="C822" s="311"/>
      <c r="D822" s="311" t="s">
        <v>69</v>
      </c>
      <c r="E822" s="344"/>
    </row>
    <row r="823" ht="14.25" spans="1:5">
      <c r="A823" s="357" t="s">
        <v>694</v>
      </c>
      <c r="B823" s="311"/>
      <c r="C823" s="311"/>
      <c r="D823" s="311" t="s">
        <v>69</v>
      </c>
      <c r="E823" s="344"/>
    </row>
    <row r="824" ht="14.25" spans="1:5">
      <c r="A824" s="357" t="s">
        <v>695</v>
      </c>
      <c r="B824" s="311"/>
      <c r="C824" s="311"/>
      <c r="D824" s="311" t="s">
        <v>69</v>
      </c>
      <c r="E824" s="344"/>
    </row>
    <row r="825" ht="14.25" spans="1:5">
      <c r="A825" s="357" t="s">
        <v>696</v>
      </c>
      <c r="B825" s="311">
        <v>9</v>
      </c>
      <c r="C825" s="311"/>
      <c r="D825" s="311">
        <v>0</v>
      </c>
      <c r="E825" s="344"/>
    </row>
    <row r="826" ht="14.25" spans="1:5">
      <c r="A826" s="357" t="s">
        <v>697</v>
      </c>
      <c r="B826" s="311">
        <v>181</v>
      </c>
      <c r="C826" s="311"/>
      <c r="D826" s="311">
        <v>0</v>
      </c>
      <c r="E826" s="344"/>
    </row>
    <row r="827" ht="14.25" spans="1:5">
      <c r="A827" s="357" t="s">
        <v>698</v>
      </c>
      <c r="B827" s="311"/>
      <c r="C827" s="311"/>
      <c r="D827" s="311" t="s">
        <v>69</v>
      </c>
      <c r="E827" s="344"/>
    </row>
    <row r="828" ht="14.25" spans="1:5">
      <c r="A828" s="357" t="s">
        <v>699</v>
      </c>
      <c r="B828" s="311"/>
      <c r="C828" s="311"/>
      <c r="D828" s="311" t="s">
        <v>69</v>
      </c>
      <c r="E828" s="344"/>
    </row>
    <row r="829" ht="14.25" spans="1:5">
      <c r="A829" s="357" t="s">
        <v>700</v>
      </c>
      <c r="B829" s="311"/>
      <c r="C829" s="311"/>
      <c r="D829" s="311" t="s">
        <v>69</v>
      </c>
      <c r="E829" s="344"/>
    </row>
    <row r="830" ht="14.25" spans="1:5">
      <c r="A830" s="357" t="s">
        <v>701</v>
      </c>
      <c r="B830" s="311">
        <v>122</v>
      </c>
      <c r="C830" s="311">
        <v>416</v>
      </c>
      <c r="D830" s="311">
        <v>341</v>
      </c>
      <c r="E830" s="344"/>
    </row>
    <row r="831" ht="14.25" spans="1:5">
      <c r="A831" s="357" t="s">
        <v>702</v>
      </c>
      <c r="B831" s="311">
        <v>494</v>
      </c>
      <c r="C831" s="311">
        <v>43</v>
      </c>
      <c r="D831" s="311">
        <v>8.7</v>
      </c>
      <c r="E831" s="344"/>
    </row>
    <row r="832" ht="14.25" spans="1:5">
      <c r="A832" s="357" t="s">
        <v>96</v>
      </c>
      <c r="B832" s="311">
        <v>58</v>
      </c>
      <c r="C832" s="311">
        <v>17</v>
      </c>
      <c r="D832" s="311">
        <v>29.3</v>
      </c>
      <c r="E832" s="344"/>
    </row>
    <row r="833" ht="14.25" spans="1:5">
      <c r="A833" s="357" t="s">
        <v>97</v>
      </c>
      <c r="B833" s="311"/>
      <c r="C833" s="311"/>
      <c r="D833" s="311" t="s">
        <v>69</v>
      </c>
      <c r="E833" s="344"/>
    </row>
    <row r="834" ht="14.25" spans="1:5">
      <c r="A834" s="357" t="s">
        <v>98</v>
      </c>
      <c r="B834" s="311"/>
      <c r="C834" s="311"/>
      <c r="D834" s="311" t="s">
        <v>69</v>
      </c>
      <c r="E834" s="344"/>
    </row>
    <row r="835" ht="14.25" spans="1:5">
      <c r="A835" s="357" t="s">
        <v>703</v>
      </c>
      <c r="B835" s="311"/>
      <c r="C835" s="311"/>
      <c r="D835" s="311" t="s">
        <v>69</v>
      </c>
      <c r="E835" s="344"/>
    </row>
    <row r="836" ht="14.25" spans="1:5">
      <c r="A836" s="357" t="s">
        <v>704</v>
      </c>
      <c r="B836" s="311">
        <v>226</v>
      </c>
      <c r="C836" s="311"/>
      <c r="D836" s="311">
        <v>0</v>
      </c>
      <c r="E836" s="344"/>
    </row>
    <row r="837" ht="14.25" spans="1:5">
      <c r="A837" s="357" t="s">
        <v>705</v>
      </c>
      <c r="B837" s="311"/>
      <c r="C837" s="311"/>
      <c r="D837" s="311" t="s">
        <v>69</v>
      </c>
      <c r="E837" s="344"/>
    </row>
    <row r="838" ht="14.25" spans="1:5">
      <c r="A838" s="357" t="s">
        <v>706</v>
      </c>
      <c r="B838" s="311"/>
      <c r="C838" s="311"/>
      <c r="D838" s="311" t="s">
        <v>69</v>
      </c>
      <c r="E838" s="344"/>
    </row>
    <row r="839" ht="14.25" spans="1:5">
      <c r="A839" s="357" t="s">
        <v>707</v>
      </c>
      <c r="B839" s="311">
        <v>6</v>
      </c>
      <c r="C839" s="311">
        <v>16</v>
      </c>
      <c r="D839" s="311">
        <v>266.7</v>
      </c>
      <c r="E839" s="344"/>
    </row>
    <row r="840" ht="14.25" spans="1:5">
      <c r="A840" s="357" t="s">
        <v>708</v>
      </c>
      <c r="B840" s="311"/>
      <c r="C840" s="311"/>
      <c r="D840" s="311" t="s">
        <v>69</v>
      </c>
      <c r="E840" s="344"/>
    </row>
    <row r="841" ht="14.25" spans="1:5">
      <c r="A841" s="357" t="s">
        <v>709</v>
      </c>
      <c r="B841" s="311"/>
      <c r="C841" s="311"/>
      <c r="D841" s="311" t="s">
        <v>69</v>
      </c>
      <c r="E841" s="344"/>
    </row>
    <row r="842" ht="14.25" spans="1:5">
      <c r="A842" s="357" t="s">
        <v>710</v>
      </c>
      <c r="B842" s="311"/>
      <c r="C842" s="311"/>
      <c r="D842" s="311" t="s">
        <v>69</v>
      </c>
      <c r="E842" s="344"/>
    </row>
    <row r="843" ht="14.25" spans="1:5">
      <c r="A843" s="357" t="s">
        <v>711</v>
      </c>
      <c r="B843" s="311"/>
      <c r="C843" s="311"/>
      <c r="D843" s="311" t="s">
        <v>69</v>
      </c>
      <c r="E843" s="344"/>
    </row>
    <row r="844" ht="14.25" spans="1:5">
      <c r="A844" s="357" t="s">
        <v>712</v>
      </c>
      <c r="B844" s="311"/>
      <c r="C844" s="311"/>
      <c r="D844" s="311" t="s">
        <v>69</v>
      </c>
      <c r="E844" s="344"/>
    </row>
    <row r="845" ht="14.25" spans="1:5">
      <c r="A845" s="357" t="s">
        <v>713</v>
      </c>
      <c r="B845" s="311"/>
      <c r="C845" s="311"/>
      <c r="D845" s="311" t="s">
        <v>69</v>
      </c>
      <c r="E845" s="344"/>
    </row>
    <row r="846" ht="14.25" spans="1:5">
      <c r="A846" s="357" t="s">
        <v>714</v>
      </c>
      <c r="B846" s="311"/>
      <c r="C846" s="311"/>
      <c r="D846" s="311" t="s">
        <v>69</v>
      </c>
      <c r="E846" s="344"/>
    </row>
    <row r="847" ht="14.25" spans="1:5">
      <c r="A847" s="357" t="s">
        <v>715</v>
      </c>
      <c r="B847" s="311"/>
      <c r="C847" s="311"/>
      <c r="D847" s="311" t="s">
        <v>69</v>
      </c>
      <c r="E847" s="344"/>
    </row>
    <row r="848" ht="14.25" spans="1:5">
      <c r="A848" s="357" t="s">
        <v>716</v>
      </c>
      <c r="B848" s="311"/>
      <c r="C848" s="311"/>
      <c r="D848" s="311" t="s">
        <v>69</v>
      </c>
      <c r="E848" s="344"/>
    </row>
    <row r="849" ht="14.25" spans="1:5">
      <c r="A849" s="357" t="s">
        <v>717</v>
      </c>
      <c r="B849" s="311"/>
      <c r="C849" s="311"/>
      <c r="D849" s="311" t="s">
        <v>69</v>
      </c>
      <c r="E849" s="344"/>
    </row>
    <row r="850" ht="14.25" spans="1:5">
      <c r="A850" s="357" t="s">
        <v>718</v>
      </c>
      <c r="B850" s="311"/>
      <c r="C850" s="311"/>
      <c r="D850" s="311" t="s">
        <v>69</v>
      </c>
      <c r="E850" s="344"/>
    </row>
    <row r="851" ht="14.25" spans="1:5">
      <c r="A851" s="357" t="s">
        <v>719</v>
      </c>
      <c r="B851" s="311">
        <v>7</v>
      </c>
      <c r="C851" s="311">
        <v>10</v>
      </c>
      <c r="D851" s="311">
        <v>142.9</v>
      </c>
      <c r="E851" s="344"/>
    </row>
    <row r="852" ht="14.25" spans="1:5">
      <c r="A852" s="357" t="s">
        <v>720</v>
      </c>
      <c r="B852" s="311"/>
      <c r="C852" s="311"/>
      <c r="D852" s="311" t="s">
        <v>69</v>
      </c>
      <c r="E852" s="344"/>
    </row>
    <row r="853" ht="14.25" spans="1:5">
      <c r="A853" s="357" t="s">
        <v>721</v>
      </c>
      <c r="B853" s="311"/>
      <c r="C853" s="311"/>
      <c r="D853" s="311" t="s">
        <v>69</v>
      </c>
      <c r="E853" s="344"/>
    </row>
    <row r="854" ht="14.25" spans="1:5">
      <c r="A854" s="357" t="s">
        <v>687</v>
      </c>
      <c r="B854" s="311"/>
      <c r="C854" s="311"/>
      <c r="D854" s="311" t="s">
        <v>69</v>
      </c>
      <c r="E854" s="344"/>
    </row>
    <row r="855" ht="14.25" spans="1:5">
      <c r="A855" s="357" t="s">
        <v>722</v>
      </c>
      <c r="B855" s="311">
        <v>197</v>
      </c>
      <c r="C855" s="311"/>
      <c r="D855" s="311">
        <v>0</v>
      </c>
      <c r="E855" s="344"/>
    </row>
    <row r="856" ht="14.25" spans="1:5">
      <c r="A856" s="357" t="s">
        <v>723</v>
      </c>
      <c r="B856" s="311">
        <v>1272</v>
      </c>
      <c r="C856" s="311">
        <v>231</v>
      </c>
      <c r="D856" s="311">
        <v>18.2</v>
      </c>
      <c r="E856" s="344"/>
    </row>
    <row r="857" ht="14.25" spans="1:5">
      <c r="A857" s="357" t="s">
        <v>96</v>
      </c>
      <c r="B857" s="311">
        <v>183</v>
      </c>
      <c r="C857" s="311">
        <v>143</v>
      </c>
      <c r="D857" s="311">
        <v>78.1</v>
      </c>
      <c r="E857" s="344"/>
    </row>
    <row r="858" ht="14.25" spans="1:5">
      <c r="A858" s="357" t="s">
        <v>97</v>
      </c>
      <c r="B858" s="311"/>
      <c r="C858" s="311"/>
      <c r="D858" s="311" t="s">
        <v>69</v>
      </c>
      <c r="E858" s="344"/>
    </row>
    <row r="859" ht="14.25" spans="1:5">
      <c r="A859" s="357" t="s">
        <v>98</v>
      </c>
      <c r="B859" s="311"/>
      <c r="C859" s="311"/>
      <c r="D859" s="311" t="s">
        <v>69</v>
      </c>
      <c r="E859" s="344"/>
    </row>
    <row r="860" ht="14.25" spans="1:5">
      <c r="A860" s="357" t="s">
        <v>724</v>
      </c>
      <c r="B860" s="311"/>
      <c r="C860" s="311"/>
      <c r="D860" s="311" t="s">
        <v>69</v>
      </c>
      <c r="E860" s="344"/>
    </row>
    <row r="861" ht="14.25" spans="1:5">
      <c r="A861" s="357" t="s">
        <v>725</v>
      </c>
      <c r="B861" s="311"/>
      <c r="C861" s="311">
        <v>47</v>
      </c>
      <c r="D861" s="311" t="s">
        <v>69</v>
      </c>
      <c r="E861" s="344"/>
    </row>
    <row r="862" ht="14.25" spans="1:5">
      <c r="A862" s="357" t="s">
        <v>726</v>
      </c>
      <c r="B862" s="311"/>
      <c r="C862" s="311">
        <v>18</v>
      </c>
      <c r="D862" s="311" t="s">
        <v>69</v>
      </c>
      <c r="E862" s="344"/>
    </row>
    <row r="863" ht="14.25" spans="1:5">
      <c r="A863" s="357" t="s">
        <v>727</v>
      </c>
      <c r="B863" s="311"/>
      <c r="C863" s="311"/>
      <c r="D863" s="311" t="s">
        <v>69</v>
      </c>
      <c r="E863" s="344"/>
    </row>
    <row r="864" ht="14.25" spans="1:5">
      <c r="A864" s="357" t="s">
        <v>728</v>
      </c>
      <c r="B864" s="311"/>
      <c r="C864" s="311"/>
      <c r="D864" s="311" t="s">
        <v>69</v>
      </c>
      <c r="E864" s="344"/>
    </row>
    <row r="865" ht="14.25" spans="1:5">
      <c r="A865" s="357" t="s">
        <v>729</v>
      </c>
      <c r="B865" s="311"/>
      <c r="C865" s="311"/>
      <c r="D865" s="311" t="s">
        <v>69</v>
      </c>
      <c r="E865" s="344"/>
    </row>
    <row r="866" ht="14.25" spans="1:5">
      <c r="A866" s="357" t="s">
        <v>730</v>
      </c>
      <c r="B866" s="311"/>
      <c r="C866" s="311"/>
      <c r="D866" s="311" t="s">
        <v>69</v>
      </c>
      <c r="E866" s="344"/>
    </row>
    <row r="867" ht="14.25" spans="1:5">
      <c r="A867" s="357" t="s">
        <v>731</v>
      </c>
      <c r="B867" s="311"/>
      <c r="C867" s="311"/>
      <c r="D867" s="311" t="s">
        <v>69</v>
      </c>
      <c r="E867" s="344"/>
    </row>
    <row r="868" ht="14.25" spans="1:5">
      <c r="A868" s="357" t="s">
        <v>732</v>
      </c>
      <c r="B868" s="311"/>
      <c r="C868" s="311"/>
      <c r="D868" s="311" t="s">
        <v>69</v>
      </c>
      <c r="E868" s="344"/>
    </row>
    <row r="869" ht="14.25" spans="1:5">
      <c r="A869" s="357" t="s">
        <v>733</v>
      </c>
      <c r="B869" s="311"/>
      <c r="C869" s="311"/>
      <c r="D869" s="311" t="s">
        <v>69</v>
      </c>
      <c r="E869" s="344"/>
    </row>
    <row r="870" ht="14.25" spans="1:5">
      <c r="A870" s="357" t="s">
        <v>734</v>
      </c>
      <c r="B870" s="311">
        <v>22</v>
      </c>
      <c r="C870" s="311">
        <v>10</v>
      </c>
      <c r="D870" s="311">
        <v>45.5</v>
      </c>
      <c r="E870" s="344"/>
    </row>
    <row r="871" ht="14.25" spans="1:5">
      <c r="A871" s="357" t="s">
        <v>735</v>
      </c>
      <c r="B871" s="311">
        <v>3</v>
      </c>
      <c r="C871" s="311"/>
      <c r="D871" s="311">
        <v>0</v>
      </c>
      <c r="E871" s="344"/>
    </row>
    <row r="872" ht="14.25" spans="1:5">
      <c r="A872" s="357" t="s">
        <v>736</v>
      </c>
      <c r="B872" s="311">
        <v>764</v>
      </c>
      <c r="C872" s="311"/>
      <c r="D872" s="311">
        <v>0</v>
      </c>
      <c r="E872" s="344"/>
    </row>
    <row r="873" ht="14.25" spans="1:5">
      <c r="A873" s="357" t="s">
        <v>737</v>
      </c>
      <c r="B873" s="311"/>
      <c r="C873" s="311"/>
      <c r="D873" s="311" t="s">
        <v>69</v>
      </c>
      <c r="E873" s="344"/>
    </row>
    <row r="874" ht="14.25" spans="1:5">
      <c r="A874" s="357" t="s">
        <v>738</v>
      </c>
      <c r="B874" s="311"/>
      <c r="C874" s="311"/>
      <c r="D874" s="311" t="s">
        <v>69</v>
      </c>
      <c r="E874" s="344"/>
    </row>
    <row r="875" ht="14.25" spans="1:5">
      <c r="A875" s="357" t="s">
        <v>739</v>
      </c>
      <c r="B875" s="311">
        <v>100</v>
      </c>
      <c r="C875" s="311"/>
      <c r="D875" s="311">
        <v>0</v>
      </c>
      <c r="E875" s="344"/>
    </row>
    <row r="876" ht="14.25" spans="1:5">
      <c r="A876" s="357" t="s">
        <v>740</v>
      </c>
      <c r="B876" s="311"/>
      <c r="C876" s="311"/>
      <c r="D876" s="311" t="s">
        <v>69</v>
      </c>
      <c r="E876" s="344"/>
    </row>
    <row r="877" ht="14.25" spans="1:5">
      <c r="A877" s="357" t="s">
        <v>741</v>
      </c>
      <c r="B877" s="311"/>
      <c r="C877" s="311"/>
      <c r="D877" s="311" t="s">
        <v>69</v>
      </c>
      <c r="E877" s="344"/>
    </row>
    <row r="878" ht="14.25" spans="1:5">
      <c r="A878" s="357" t="s">
        <v>715</v>
      </c>
      <c r="B878" s="311"/>
      <c r="C878" s="311"/>
      <c r="D878" s="311" t="s">
        <v>69</v>
      </c>
      <c r="E878" s="344"/>
    </row>
    <row r="879" ht="14.25" spans="1:5">
      <c r="A879" s="357" t="s">
        <v>742</v>
      </c>
      <c r="B879" s="311"/>
      <c r="C879" s="311"/>
      <c r="D879" s="311" t="s">
        <v>69</v>
      </c>
      <c r="E879" s="344"/>
    </row>
    <row r="880" ht="14.25" spans="1:5">
      <c r="A880" s="357" t="s">
        <v>743</v>
      </c>
      <c r="B880" s="311">
        <v>1</v>
      </c>
      <c r="C880" s="311"/>
      <c r="D880" s="311">
        <v>0</v>
      </c>
      <c r="E880" s="344"/>
    </row>
    <row r="881" ht="14.25" spans="1:5">
      <c r="A881" s="357" t="s">
        <v>744</v>
      </c>
      <c r="B881" s="311"/>
      <c r="C881" s="311"/>
      <c r="D881" s="311" t="s">
        <v>69</v>
      </c>
      <c r="E881" s="344"/>
    </row>
    <row r="882" ht="14.25" spans="1:5">
      <c r="A882" s="357" t="s">
        <v>745</v>
      </c>
      <c r="B882" s="311"/>
      <c r="C882" s="311"/>
      <c r="D882" s="311" t="s">
        <v>69</v>
      </c>
      <c r="E882" s="344"/>
    </row>
    <row r="883" ht="14.25" spans="1:5">
      <c r="A883" s="357" t="s">
        <v>746</v>
      </c>
      <c r="B883" s="311">
        <v>199</v>
      </c>
      <c r="C883" s="311">
        <v>13</v>
      </c>
      <c r="D883" s="311">
        <v>6.5</v>
      </c>
      <c r="E883" s="344"/>
    </row>
    <row r="884" ht="14.25" spans="1:5">
      <c r="A884" s="357" t="s">
        <v>747</v>
      </c>
      <c r="B884" s="311">
        <v>986</v>
      </c>
      <c r="C884" s="311">
        <v>1110</v>
      </c>
      <c r="D884" s="311">
        <v>112.6</v>
      </c>
      <c r="E884" s="344"/>
    </row>
    <row r="885" ht="14.25" spans="1:5">
      <c r="A885" s="357" t="s">
        <v>96</v>
      </c>
      <c r="B885" s="311"/>
      <c r="C885" s="311"/>
      <c r="D885" s="311" t="s">
        <v>69</v>
      </c>
      <c r="E885" s="344"/>
    </row>
    <row r="886" ht="14.25" spans="1:5">
      <c r="A886" s="357" t="s">
        <v>97</v>
      </c>
      <c r="B886" s="311">
        <v>22</v>
      </c>
      <c r="C886" s="311">
        <v>96</v>
      </c>
      <c r="D886" s="311">
        <v>436.4</v>
      </c>
      <c r="E886" s="344"/>
    </row>
    <row r="887" ht="14.25" spans="1:5">
      <c r="A887" s="357" t="s">
        <v>98</v>
      </c>
      <c r="B887" s="311"/>
      <c r="C887" s="311"/>
      <c r="D887" s="311" t="s">
        <v>69</v>
      </c>
      <c r="E887" s="344"/>
    </row>
    <row r="888" ht="14.25" spans="1:5">
      <c r="A888" s="357" t="s">
        <v>748</v>
      </c>
      <c r="B888" s="311">
        <v>127</v>
      </c>
      <c r="C888" s="311"/>
      <c r="D888" s="311">
        <v>0</v>
      </c>
      <c r="E888" s="344"/>
    </row>
    <row r="889" ht="14.25" spans="1:5">
      <c r="A889" s="357" t="s">
        <v>749</v>
      </c>
      <c r="B889" s="311">
        <v>512</v>
      </c>
      <c r="C889" s="311">
        <v>1003</v>
      </c>
      <c r="D889" s="311">
        <v>195.9</v>
      </c>
      <c r="E889" s="344"/>
    </row>
    <row r="890" ht="14.25" spans="1:5">
      <c r="A890" s="357" t="s">
        <v>750</v>
      </c>
      <c r="B890" s="311">
        <v>30</v>
      </c>
      <c r="C890" s="311">
        <v>5</v>
      </c>
      <c r="D890" s="311">
        <v>16.7</v>
      </c>
      <c r="E890" s="344"/>
    </row>
    <row r="891" ht="14.25" spans="1:5">
      <c r="A891" s="357" t="s">
        <v>751</v>
      </c>
      <c r="B891" s="311">
        <v>40</v>
      </c>
      <c r="C891" s="311"/>
      <c r="D891" s="311">
        <v>0</v>
      </c>
      <c r="E891" s="344"/>
    </row>
    <row r="892" ht="14.25" spans="1:5">
      <c r="A892" s="357" t="s">
        <v>752</v>
      </c>
      <c r="B892" s="311"/>
      <c r="C892" s="311"/>
      <c r="D892" s="311" t="s">
        <v>69</v>
      </c>
      <c r="E892" s="344"/>
    </row>
    <row r="893" ht="14.25" spans="1:5">
      <c r="A893" s="357" t="s">
        <v>753</v>
      </c>
      <c r="B893" s="311"/>
      <c r="C893" s="311"/>
      <c r="D893" s="311" t="s">
        <v>69</v>
      </c>
      <c r="E893" s="344"/>
    </row>
    <row r="894" ht="14.25" spans="1:5">
      <c r="A894" s="357" t="s">
        <v>754</v>
      </c>
      <c r="B894" s="311">
        <v>255</v>
      </c>
      <c r="C894" s="311">
        <v>6</v>
      </c>
      <c r="D894" s="311">
        <v>2.4</v>
      </c>
      <c r="E894" s="344"/>
    </row>
    <row r="895" ht="14.25" spans="1:5">
      <c r="A895" s="357" t="s">
        <v>755</v>
      </c>
      <c r="B895" s="311">
        <v>456</v>
      </c>
      <c r="C895" s="311">
        <v>30</v>
      </c>
      <c r="D895" s="311">
        <v>6.6</v>
      </c>
      <c r="E895" s="344"/>
    </row>
    <row r="896" ht="14.25" spans="1:5">
      <c r="A896" s="357" t="s">
        <v>756</v>
      </c>
      <c r="B896" s="311">
        <v>24</v>
      </c>
      <c r="C896" s="311">
        <v>30</v>
      </c>
      <c r="D896" s="311">
        <v>125</v>
      </c>
      <c r="E896" s="344"/>
    </row>
    <row r="897" ht="14.25" spans="1:5">
      <c r="A897" s="357" t="s">
        <v>757</v>
      </c>
      <c r="B897" s="311"/>
      <c r="C897" s="311"/>
      <c r="D897" s="311" t="s">
        <v>69</v>
      </c>
      <c r="E897" s="344"/>
    </row>
    <row r="898" ht="14.25" spans="1:5">
      <c r="A898" s="357" t="s">
        <v>758</v>
      </c>
      <c r="B898" s="311">
        <v>305</v>
      </c>
      <c r="C898" s="311"/>
      <c r="D898" s="311">
        <v>0</v>
      </c>
      <c r="E898" s="344"/>
    </row>
    <row r="899" ht="14.25" spans="1:5">
      <c r="A899" s="357" t="s">
        <v>759</v>
      </c>
      <c r="B899" s="311">
        <v>127</v>
      </c>
      <c r="C899" s="311"/>
      <c r="D899" s="311">
        <v>0</v>
      </c>
      <c r="E899" s="344"/>
    </row>
    <row r="900" ht="14.25" spans="1:5">
      <c r="A900" s="357" t="s">
        <v>760</v>
      </c>
      <c r="B900" s="311"/>
      <c r="C900" s="311"/>
      <c r="D900" s="311" t="s">
        <v>69</v>
      </c>
      <c r="E900" s="344"/>
    </row>
    <row r="901" ht="14.25" spans="1:5">
      <c r="A901" s="357" t="s">
        <v>761</v>
      </c>
      <c r="B901" s="311"/>
      <c r="C901" s="311"/>
      <c r="D901" s="311" t="s">
        <v>69</v>
      </c>
      <c r="E901" s="344"/>
    </row>
    <row r="902" ht="14.25" spans="1:5">
      <c r="A902" s="357" t="s">
        <v>762</v>
      </c>
      <c r="B902" s="311">
        <v>48</v>
      </c>
      <c r="C902" s="311">
        <v>31</v>
      </c>
      <c r="D902" s="311">
        <v>64.6</v>
      </c>
      <c r="E902" s="344"/>
    </row>
    <row r="903" ht="14.25" spans="1:5">
      <c r="A903" s="357" t="s">
        <v>763</v>
      </c>
      <c r="B903" s="311"/>
      <c r="C903" s="311"/>
      <c r="D903" s="311" t="s">
        <v>69</v>
      </c>
      <c r="E903" s="344"/>
    </row>
    <row r="904" ht="14.25" spans="1:5">
      <c r="A904" s="357" t="s">
        <v>764</v>
      </c>
      <c r="B904" s="311"/>
      <c r="C904" s="311"/>
      <c r="D904" s="311" t="s">
        <v>69</v>
      </c>
      <c r="E904" s="344"/>
    </row>
    <row r="905" ht="14.25" spans="1:5">
      <c r="A905" s="357" t="s">
        <v>765</v>
      </c>
      <c r="B905" s="311">
        <v>43</v>
      </c>
      <c r="C905" s="311">
        <v>25</v>
      </c>
      <c r="D905" s="311">
        <v>58.1</v>
      </c>
      <c r="E905" s="344"/>
    </row>
    <row r="906" ht="14.25" spans="1:5">
      <c r="A906" s="357" t="s">
        <v>766</v>
      </c>
      <c r="B906" s="311">
        <v>5</v>
      </c>
      <c r="C906" s="311">
        <v>6</v>
      </c>
      <c r="D906" s="311">
        <v>120</v>
      </c>
      <c r="E906" s="344"/>
    </row>
    <row r="907" ht="14.25" spans="1:5">
      <c r="A907" s="357" t="s">
        <v>767</v>
      </c>
      <c r="B907" s="311"/>
      <c r="C907" s="311"/>
      <c r="D907" s="311" t="s">
        <v>69</v>
      </c>
      <c r="E907" s="344"/>
    </row>
    <row r="908" ht="14.25" spans="1:5">
      <c r="A908" s="357" t="s">
        <v>768</v>
      </c>
      <c r="B908" s="311"/>
      <c r="C908" s="311"/>
      <c r="D908" s="311" t="s">
        <v>69</v>
      </c>
      <c r="E908" s="344"/>
    </row>
    <row r="909" ht="14.25" spans="1:5">
      <c r="A909" s="357" t="s">
        <v>769</v>
      </c>
      <c r="B909" s="311">
        <v>0</v>
      </c>
      <c r="C909" s="311">
        <v>0</v>
      </c>
      <c r="D909" s="311" t="s">
        <v>69</v>
      </c>
      <c r="E909" s="344"/>
    </row>
    <row r="910" ht="14.25" spans="1:5">
      <c r="A910" s="357" t="s">
        <v>770</v>
      </c>
      <c r="B910" s="311"/>
      <c r="C910" s="311"/>
      <c r="D910" s="311" t="s">
        <v>69</v>
      </c>
      <c r="E910" s="344"/>
    </row>
    <row r="911" ht="14.25" spans="1:5">
      <c r="A911" s="357" t="s">
        <v>771</v>
      </c>
      <c r="B911" s="311"/>
      <c r="C911" s="311"/>
      <c r="D911" s="311" t="s">
        <v>69</v>
      </c>
      <c r="E911" s="344"/>
    </row>
    <row r="912" ht="14.25" spans="1:5">
      <c r="A912" s="357" t="s">
        <v>772</v>
      </c>
      <c r="B912" s="311">
        <v>142</v>
      </c>
      <c r="C912" s="311">
        <v>0</v>
      </c>
      <c r="D912" s="311">
        <v>0</v>
      </c>
      <c r="E912" s="344"/>
    </row>
    <row r="913" ht="14.25" spans="1:5">
      <c r="A913" s="357" t="s">
        <v>773</v>
      </c>
      <c r="B913" s="311"/>
      <c r="C913" s="311"/>
      <c r="D913" s="311" t="s">
        <v>69</v>
      </c>
      <c r="E913" s="344"/>
    </row>
    <row r="914" ht="14.25" spans="1:5">
      <c r="A914" s="357" t="s">
        <v>774</v>
      </c>
      <c r="B914" s="311">
        <v>142</v>
      </c>
      <c r="C914" s="311"/>
      <c r="D914" s="311">
        <v>0</v>
      </c>
      <c r="E914" s="344"/>
    </row>
    <row r="915" ht="14.25" spans="1:5">
      <c r="A915" s="357" t="s">
        <v>80</v>
      </c>
      <c r="B915" s="311">
        <v>1654</v>
      </c>
      <c r="C915" s="311">
        <v>989</v>
      </c>
      <c r="D915" s="311">
        <v>59.8</v>
      </c>
      <c r="E915" s="344"/>
    </row>
    <row r="916" ht="14.25" spans="1:5">
      <c r="A916" s="357" t="s">
        <v>775</v>
      </c>
      <c r="B916" s="311">
        <v>1414</v>
      </c>
      <c r="C916" s="311">
        <v>989</v>
      </c>
      <c r="D916" s="311">
        <v>69.9</v>
      </c>
      <c r="E916" s="344"/>
    </row>
    <row r="917" ht="14.25" spans="1:5">
      <c r="A917" s="357" t="s">
        <v>96</v>
      </c>
      <c r="B917" s="311">
        <v>882</v>
      </c>
      <c r="C917" s="311">
        <v>904</v>
      </c>
      <c r="D917" s="311">
        <v>102.5</v>
      </c>
      <c r="E917" s="344"/>
    </row>
    <row r="918" ht="14.25" spans="1:5">
      <c r="A918" s="357" t="s">
        <v>97</v>
      </c>
      <c r="B918" s="311"/>
      <c r="C918" s="311"/>
      <c r="D918" s="311" t="s">
        <v>69</v>
      </c>
      <c r="E918" s="344"/>
    </row>
    <row r="919" ht="14.25" spans="1:5">
      <c r="A919" s="357" t="s">
        <v>98</v>
      </c>
      <c r="B919" s="311"/>
      <c r="C919" s="311"/>
      <c r="D919" s="311" t="s">
        <v>69</v>
      </c>
      <c r="E919" s="344"/>
    </row>
    <row r="920" ht="14.25" spans="1:5">
      <c r="A920" s="357" t="s">
        <v>776</v>
      </c>
      <c r="B920" s="311">
        <v>177</v>
      </c>
      <c r="C920" s="311"/>
      <c r="D920" s="311">
        <v>0</v>
      </c>
      <c r="E920" s="344"/>
    </row>
    <row r="921" ht="14.25" spans="1:5">
      <c r="A921" s="357" t="s">
        <v>777</v>
      </c>
      <c r="B921" s="311">
        <v>66</v>
      </c>
      <c r="C921" s="311">
        <v>85</v>
      </c>
      <c r="D921" s="311">
        <v>128.8</v>
      </c>
      <c r="E921" s="344"/>
    </row>
    <row r="922" ht="14.25" spans="1:5">
      <c r="A922" s="357" t="s">
        <v>778</v>
      </c>
      <c r="B922" s="311"/>
      <c r="C922" s="311"/>
      <c r="D922" s="311" t="s">
        <v>69</v>
      </c>
      <c r="E922" s="344"/>
    </row>
    <row r="923" ht="14.25" spans="1:5">
      <c r="A923" s="357" t="s">
        <v>779</v>
      </c>
      <c r="B923" s="311"/>
      <c r="C923" s="311"/>
      <c r="D923" s="311" t="s">
        <v>69</v>
      </c>
      <c r="E923" s="344"/>
    </row>
    <row r="924" ht="14.25" spans="1:5">
      <c r="A924" s="357" t="s">
        <v>780</v>
      </c>
      <c r="B924" s="311"/>
      <c r="C924" s="311"/>
      <c r="D924" s="311" t="s">
        <v>69</v>
      </c>
      <c r="E924" s="344"/>
    </row>
    <row r="925" ht="14.25" spans="1:5">
      <c r="A925" s="357" t="s">
        <v>781</v>
      </c>
      <c r="B925" s="311"/>
      <c r="C925" s="311"/>
      <c r="D925" s="311" t="s">
        <v>69</v>
      </c>
      <c r="E925" s="344"/>
    </row>
    <row r="926" ht="14.25" spans="1:5">
      <c r="A926" s="357" t="s">
        <v>782</v>
      </c>
      <c r="B926" s="311"/>
      <c r="C926" s="311"/>
      <c r="D926" s="311" t="s">
        <v>69</v>
      </c>
      <c r="E926" s="344"/>
    </row>
    <row r="927" ht="14.25" spans="1:5">
      <c r="A927" s="357" t="s">
        <v>783</v>
      </c>
      <c r="B927" s="311"/>
      <c r="C927" s="311"/>
      <c r="D927" s="311" t="s">
        <v>69</v>
      </c>
      <c r="E927" s="344"/>
    </row>
    <row r="928" ht="14.25" spans="1:5">
      <c r="A928" s="357" t="s">
        <v>784</v>
      </c>
      <c r="B928" s="311"/>
      <c r="C928" s="311"/>
      <c r="D928" s="311" t="s">
        <v>69</v>
      </c>
      <c r="E928" s="344"/>
    </row>
    <row r="929" ht="14.25" spans="1:5">
      <c r="A929" s="357" t="s">
        <v>785</v>
      </c>
      <c r="B929" s="311"/>
      <c r="C929" s="311"/>
      <c r="D929" s="311" t="s">
        <v>69</v>
      </c>
      <c r="E929" s="344"/>
    </row>
    <row r="930" ht="14.25" spans="1:5">
      <c r="A930" s="357" t="s">
        <v>786</v>
      </c>
      <c r="B930" s="311"/>
      <c r="C930" s="311"/>
      <c r="D930" s="311" t="s">
        <v>69</v>
      </c>
      <c r="E930" s="344"/>
    </row>
    <row r="931" ht="14.25" spans="1:5">
      <c r="A931" s="357" t="s">
        <v>787</v>
      </c>
      <c r="B931" s="311"/>
      <c r="C931" s="311"/>
      <c r="D931" s="311" t="s">
        <v>69</v>
      </c>
      <c r="E931" s="344"/>
    </row>
    <row r="932" ht="14.25" spans="1:5">
      <c r="A932" s="357" t="s">
        <v>788</v>
      </c>
      <c r="B932" s="311"/>
      <c r="C932" s="311"/>
      <c r="D932" s="311" t="s">
        <v>69</v>
      </c>
      <c r="E932" s="344"/>
    </row>
    <row r="933" ht="14.25" spans="1:5">
      <c r="A933" s="357" t="s">
        <v>789</v>
      </c>
      <c r="B933" s="311"/>
      <c r="C933" s="311"/>
      <c r="D933" s="311" t="s">
        <v>69</v>
      </c>
      <c r="E933" s="344"/>
    </row>
    <row r="934" ht="14.25" spans="1:5">
      <c r="A934" s="357" t="s">
        <v>790</v>
      </c>
      <c r="B934" s="311"/>
      <c r="C934" s="311"/>
      <c r="D934" s="311" t="s">
        <v>69</v>
      </c>
      <c r="E934" s="344"/>
    </row>
    <row r="935" ht="14.25" spans="1:5">
      <c r="A935" s="357" t="s">
        <v>791</v>
      </c>
      <c r="B935" s="311"/>
      <c r="C935" s="311"/>
      <c r="D935" s="311" t="s">
        <v>69</v>
      </c>
      <c r="E935" s="344"/>
    </row>
    <row r="936" ht="14.25" spans="1:5">
      <c r="A936" s="357" t="s">
        <v>792</v>
      </c>
      <c r="B936" s="311"/>
      <c r="C936" s="311"/>
      <c r="D936" s="311" t="s">
        <v>69</v>
      </c>
      <c r="E936" s="344"/>
    </row>
    <row r="937" ht="14.25" spans="1:5">
      <c r="A937" s="357" t="s">
        <v>793</v>
      </c>
      <c r="B937" s="311"/>
      <c r="C937" s="311"/>
      <c r="D937" s="311" t="s">
        <v>69</v>
      </c>
      <c r="E937" s="344"/>
    </row>
    <row r="938" ht="14.25" spans="1:5">
      <c r="A938" s="357" t="s">
        <v>794</v>
      </c>
      <c r="B938" s="311">
        <v>289</v>
      </c>
      <c r="C938" s="311"/>
      <c r="D938" s="311">
        <v>0</v>
      </c>
      <c r="E938" s="344"/>
    </row>
    <row r="939" ht="14.25" spans="1:5">
      <c r="A939" s="357" t="s">
        <v>795</v>
      </c>
      <c r="B939" s="311">
        <v>197</v>
      </c>
      <c r="C939" s="311">
        <v>0</v>
      </c>
      <c r="D939" s="311">
        <v>0</v>
      </c>
      <c r="E939" s="344"/>
    </row>
    <row r="940" ht="14.25" spans="1:5">
      <c r="A940" s="357" t="s">
        <v>96</v>
      </c>
      <c r="B940" s="311"/>
      <c r="C940" s="311"/>
      <c r="D940" s="311" t="s">
        <v>69</v>
      </c>
      <c r="E940" s="344"/>
    </row>
    <row r="941" ht="14.25" spans="1:5">
      <c r="A941" s="357" t="s">
        <v>97</v>
      </c>
      <c r="B941" s="311"/>
      <c r="C941" s="311"/>
      <c r="D941" s="311" t="s">
        <v>69</v>
      </c>
      <c r="E941" s="344"/>
    </row>
    <row r="942" ht="14.25" spans="1:5">
      <c r="A942" s="357" t="s">
        <v>98</v>
      </c>
      <c r="B942" s="311"/>
      <c r="C942" s="311"/>
      <c r="D942" s="311" t="s">
        <v>69</v>
      </c>
      <c r="E942" s="344"/>
    </row>
    <row r="943" ht="14.25" spans="1:5">
      <c r="A943" s="357" t="s">
        <v>796</v>
      </c>
      <c r="B943" s="311"/>
      <c r="C943" s="311"/>
      <c r="D943" s="311" t="s">
        <v>69</v>
      </c>
      <c r="E943" s="344"/>
    </row>
    <row r="944" ht="14.25" spans="1:5">
      <c r="A944" s="357" t="s">
        <v>797</v>
      </c>
      <c r="B944" s="311"/>
      <c r="C944" s="311"/>
      <c r="D944" s="311" t="s">
        <v>69</v>
      </c>
      <c r="E944" s="344"/>
    </row>
    <row r="945" ht="14.25" spans="1:5">
      <c r="A945" s="357" t="s">
        <v>798</v>
      </c>
      <c r="B945" s="311"/>
      <c r="C945" s="311"/>
      <c r="D945" s="311" t="s">
        <v>69</v>
      </c>
      <c r="E945" s="344"/>
    </row>
    <row r="946" ht="14.25" spans="1:5">
      <c r="A946" s="357" t="s">
        <v>799</v>
      </c>
      <c r="B946" s="311"/>
      <c r="C946" s="311"/>
      <c r="D946" s="311" t="s">
        <v>69</v>
      </c>
      <c r="E946" s="344"/>
    </row>
    <row r="947" ht="14.25" spans="1:5">
      <c r="A947" s="357" t="s">
        <v>800</v>
      </c>
      <c r="B947" s="311"/>
      <c r="C947" s="311"/>
      <c r="D947" s="311" t="s">
        <v>69</v>
      </c>
      <c r="E947" s="344"/>
    </row>
    <row r="948" ht="14.25" spans="1:5">
      <c r="A948" s="357" t="s">
        <v>801</v>
      </c>
      <c r="B948" s="311">
        <v>197</v>
      </c>
      <c r="C948" s="311"/>
      <c r="D948" s="311">
        <v>0</v>
      </c>
      <c r="E948" s="344"/>
    </row>
    <row r="949" ht="14.25" spans="1:5">
      <c r="A949" s="357" t="s">
        <v>802</v>
      </c>
      <c r="B949" s="311">
        <v>0</v>
      </c>
      <c r="C949" s="311">
        <v>0</v>
      </c>
      <c r="D949" s="311" t="s">
        <v>69</v>
      </c>
      <c r="E949" s="344"/>
    </row>
    <row r="950" ht="14.25" spans="1:5">
      <c r="A950" s="357" t="s">
        <v>96</v>
      </c>
      <c r="B950" s="311"/>
      <c r="C950" s="311"/>
      <c r="D950" s="311" t="s">
        <v>69</v>
      </c>
      <c r="E950" s="344"/>
    </row>
    <row r="951" ht="14.25" spans="1:5">
      <c r="A951" s="357" t="s">
        <v>97</v>
      </c>
      <c r="B951" s="311"/>
      <c r="C951" s="311"/>
      <c r="D951" s="311" t="s">
        <v>69</v>
      </c>
      <c r="E951" s="344"/>
    </row>
    <row r="952" ht="14.25" spans="1:5">
      <c r="A952" s="357" t="s">
        <v>98</v>
      </c>
      <c r="B952" s="311"/>
      <c r="C952" s="311"/>
      <c r="D952" s="311" t="s">
        <v>69</v>
      </c>
      <c r="E952" s="344"/>
    </row>
    <row r="953" ht="14.25" spans="1:5">
      <c r="A953" s="357" t="s">
        <v>803</v>
      </c>
      <c r="B953" s="311"/>
      <c r="C953" s="311"/>
      <c r="D953" s="311" t="s">
        <v>69</v>
      </c>
      <c r="E953" s="344"/>
    </row>
    <row r="954" ht="14.25" spans="1:5">
      <c r="A954" s="357" t="s">
        <v>804</v>
      </c>
      <c r="B954" s="311"/>
      <c r="C954" s="311"/>
      <c r="D954" s="311" t="s">
        <v>69</v>
      </c>
      <c r="E954" s="344"/>
    </row>
    <row r="955" ht="14.25" spans="1:5">
      <c r="A955" s="357" t="s">
        <v>805</v>
      </c>
      <c r="B955" s="311"/>
      <c r="C955" s="311"/>
      <c r="D955" s="311" t="s">
        <v>69</v>
      </c>
      <c r="E955" s="344"/>
    </row>
    <row r="956" ht="14.25" spans="1:5">
      <c r="A956" s="357" t="s">
        <v>806</v>
      </c>
      <c r="B956" s="311"/>
      <c r="C956" s="311"/>
      <c r="D956" s="311" t="s">
        <v>69</v>
      </c>
      <c r="E956" s="344"/>
    </row>
    <row r="957" ht="14.25" spans="1:5">
      <c r="A957" s="357" t="s">
        <v>807</v>
      </c>
      <c r="B957" s="311"/>
      <c r="C957" s="311"/>
      <c r="D957" s="311" t="s">
        <v>69</v>
      </c>
      <c r="E957" s="344"/>
    </row>
    <row r="958" ht="14.25" spans="1:5">
      <c r="A958" s="357" t="s">
        <v>808</v>
      </c>
      <c r="B958" s="311"/>
      <c r="C958" s="311"/>
      <c r="D958" s="311" t="s">
        <v>69</v>
      </c>
      <c r="E958" s="344"/>
    </row>
    <row r="959" ht="14.25" spans="1:5">
      <c r="A959" s="357" t="s">
        <v>809</v>
      </c>
      <c r="B959" s="311">
        <v>0</v>
      </c>
      <c r="C959" s="311">
        <v>0</v>
      </c>
      <c r="D959" s="311" t="s">
        <v>69</v>
      </c>
      <c r="E959" s="344"/>
    </row>
    <row r="960" ht="14.25" spans="1:5">
      <c r="A960" s="357" t="s">
        <v>810</v>
      </c>
      <c r="B960" s="311"/>
      <c r="C960" s="311"/>
      <c r="D960" s="311" t="s">
        <v>69</v>
      </c>
      <c r="E960" s="344"/>
    </row>
    <row r="961" ht="14.25" spans="1:5">
      <c r="A961" s="357" t="s">
        <v>811</v>
      </c>
      <c r="B961" s="311"/>
      <c r="C961" s="311"/>
      <c r="D961" s="311" t="s">
        <v>69</v>
      </c>
      <c r="E961" s="344"/>
    </row>
    <row r="962" ht="14.25" spans="1:5">
      <c r="A962" s="357" t="s">
        <v>812</v>
      </c>
      <c r="B962" s="311"/>
      <c r="C962" s="311"/>
      <c r="D962" s="311" t="s">
        <v>69</v>
      </c>
      <c r="E962" s="344"/>
    </row>
    <row r="963" ht="14.25" spans="1:5">
      <c r="A963" s="357" t="s">
        <v>813</v>
      </c>
      <c r="B963" s="311"/>
      <c r="C963" s="311"/>
      <c r="D963" s="311" t="s">
        <v>69</v>
      </c>
      <c r="E963" s="344"/>
    </row>
    <row r="964" ht="14.25" spans="1:5">
      <c r="A964" s="357" t="s">
        <v>814</v>
      </c>
      <c r="B964" s="311">
        <v>0</v>
      </c>
      <c r="C964" s="311">
        <v>0</v>
      </c>
      <c r="D964" s="311" t="s">
        <v>69</v>
      </c>
      <c r="E964" s="344"/>
    </row>
    <row r="965" ht="14.25" spans="1:5">
      <c r="A965" s="357" t="s">
        <v>96</v>
      </c>
      <c r="B965" s="311"/>
      <c r="C965" s="311"/>
      <c r="D965" s="311" t="s">
        <v>69</v>
      </c>
      <c r="E965" s="344"/>
    </row>
    <row r="966" ht="14.25" spans="1:5">
      <c r="A966" s="357" t="s">
        <v>97</v>
      </c>
      <c r="B966" s="311"/>
      <c r="C966" s="311"/>
      <c r="D966" s="311" t="s">
        <v>69</v>
      </c>
      <c r="E966" s="344"/>
    </row>
    <row r="967" ht="14.25" spans="1:5">
      <c r="A967" s="357" t="s">
        <v>98</v>
      </c>
      <c r="B967" s="311"/>
      <c r="C967" s="311"/>
      <c r="D967" s="311" t="s">
        <v>69</v>
      </c>
      <c r="E967" s="344"/>
    </row>
    <row r="968" ht="14.25" spans="1:5">
      <c r="A968" s="357" t="s">
        <v>800</v>
      </c>
      <c r="B968" s="311"/>
      <c r="C968" s="311"/>
      <c r="D968" s="311" t="s">
        <v>69</v>
      </c>
      <c r="E968" s="344"/>
    </row>
    <row r="969" ht="14.25" spans="1:5">
      <c r="A969" s="357" t="s">
        <v>815</v>
      </c>
      <c r="B969" s="311"/>
      <c r="C969" s="311"/>
      <c r="D969" s="311" t="s">
        <v>69</v>
      </c>
      <c r="E969" s="344"/>
    </row>
    <row r="970" ht="14.25" spans="1:5">
      <c r="A970" s="357" t="s">
        <v>816</v>
      </c>
      <c r="B970" s="311"/>
      <c r="C970" s="311"/>
      <c r="D970" s="311" t="s">
        <v>69</v>
      </c>
      <c r="E970" s="344"/>
    </row>
    <row r="971" ht="14.25" spans="1:5">
      <c r="A971" s="357" t="s">
        <v>817</v>
      </c>
      <c r="B971" s="311">
        <v>43</v>
      </c>
      <c r="C971" s="311">
        <v>0</v>
      </c>
      <c r="D971" s="311">
        <v>0</v>
      </c>
      <c r="E971" s="344"/>
    </row>
    <row r="972" ht="14.25" spans="1:5">
      <c r="A972" s="357" t="s">
        <v>818</v>
      </c>
      <c r="B972" s="311"/>
      <c r="C972" s="311"/>
      <c r="D972" s="311" t="s">
        <v>69</v>
      </c>
      <c r="E972" s="344"/>
    </row>
    <row r="973" ht="14.25" spans="1:5">
      <c r="A973" s="357" t="s">
        <v>819</v>
      </c>
      <c r="B973" s="311">
        <v>43</v>
      </c>
      <c r="C973" s="311"/>
      <c r="D973" s="311">
        <v>0</v>
      </c>
      <c r="E973" s="344"/>
    </row>
    <row r="974" ht="14.25" spans="1:5">
      <c r="A974" s="357" t="s">
        <v>820</v>
      </c>
      <c r="B974" s="311"/>
      <c r="C974" s="311"/>
      <c r="D974" s="311" t="s">
        <v>69</v>
      </c>
      <c r="E974" s="344"/>
    </row>
    <row r="975" ht="14.25" spans="1:5">
      <c r="A975" s="357" t="s">
        <v>821</v>
      </c>
      <c r="B975" s="311"/>
      <c r="C975" s="311"/>
      <c r="D975" s="311" t="s">
        <v>69</v>
      </c>
      <c r="E975" s="344"/>
    </row>
    <row r="976" ht="14.25" spans="1:5">
      <c r="A976" s="357" t="s">
        <v>822</v>
      </c>
      <c r="B976" s="311">
        <v>0</v>
      </c>
      <c r="C976" s="311">
        <v>0</v>
      </c>
      <c r="D976" s="311" t="s">
        <v>69</v>
      </c>
      <c r="E976" s="344"/>
    </row>
    <row r="977" ht="14.25" spans="1:5">
      <c r="A977" s="357" t="s">
        <v>823</v>
      </c>
      <c r="B977" s="311"/>
      <c r="C977" s="311"/>
      <c r="D977" s="311" t="s">
        <v>69</v>
      </c>
      <c r="E977" s="344"/>
    </row>
    <row r="978" ht="14.25" spans="1:5">
      <c r="A978" s="357" t="s">
        <v>824</v>
      </c>
      <c r="B978" s="311"/>
      <c r="C978" s="311"/>
      <c r="D978" s="311" t="s">
        <v>69</v>
      </c>
      <c r="E978" s="344"/>
    </row>
    <row r="979" ht="14.25" spans="1:5">
      <c r="A979" s="357" t="s">
        <v>81</v>
      </c>
      <c r="B979" s="311">
        <v>113</v>
      </c>
      <c r="C979" s="311">
        <v>155</v>
      </c>
      <c r="D979" s="311">
        <v>137.2</v>
      </c>
      <c r="E979" s="344"/>
    </row>
    <row r="980" ht="14.25" spans="1:5">
      <c r="A980" s="357" t="s">
        <v>825</v>
      </c>
      <c r="B980" s="311">
        <v>0</v>
      </c>
      <c r="C980" s="311">
        <v>0</v>
      </c>
      <c r="D980" s="311" t="s">
        <v>69</v>
      </c>
      <c r="E980" s="344"/>
    </row>
    <row r="981" ht="14.25" spans="1:5">
      <c r="A981" s="357" t="s">
        <v>96</v>
      </c>
      <c r="B981" s="311"/>
      <c r="C981" s="311"/>
      <c r="D981" s="311" t="s">
        <v>69</v>
      </c>
      <c r="E981" s="344"/>
    </row>
    <row r="982" ht="14.25" spans="1:5">
      <c r="A982" s="357" t="s">
        <v>97</v>
      </c>
      <c r="B982" s="311"/>
      <c r="C982" s="311"/>
      <c r="D982" s="311" t="s">
        <v>69</v>
      </c>
      <c r="E982" s="344"/>
    </row>
    <row r="983" ht="14.25" spans="1:5">
      <c r="A983" s="357" t="s">
        <v>98</v>
      </c>
      <c r="B983" s="311"/>
      <c r="C983" s="311"/>
      <c r="D983" s="311" t="s">
        <v>69</v>
      </c>
      <c r="E983" s="344"/>
    </row>
    <row r="984" ht="14.25" spans="1:5">
      <c r="A984" s="357" t="s">
        <v>826</v>
      </c>
      <c r="B984" s="311"/>
      <c r="C984" s="311"/>
      <c r="D984" s="311" t="s">
        <v>69</v>
      </c>
      <c r="E984" s="344"/>
    </row>
    <row r="985" ht="14.25" spans="1:5">
      <c r="A985" s="357" t="s">
        <v>827</v>
      </c>
      <c r="B985" s="311"/>
      <c r="C985" s="311"/>
      <c r="D985" s="311" t="s">
        <v>69</v>
      </c>
      <c r="E985" s="344"/>
    </row>
    <row r="986" ht="14.25" spans="1:5">
      <c r="A986" s="357" t="s">
        <v>828</v>
      </c>
      <c r="B986" s="311"/>
      <c r="C986" s="311"/>
      <c r="D986" s="311" t="s">
        <v>69</v>
      </c>
      <c r="E986" s="344"/>
    </row>
    <row r="987" ht="14.25" spans="1:5">
      <c r="A987" s="357" t="s">
        <v>829</v>
      </c>
      <c r="B987" s="311"/>
      <c r="C987" s="311"/>
      <c r="D987" s="311" t="s">
        <v>69</v>
      </c>
      <c r="E987" s="344"/>
    </row>
    <row r="988" ht="14.25" spans="1:5">
      <c r="A988" s="357" t="s">
        <v>830</v>
      </c>
      <c r="B988" s="311"/>
      <c r="C988" s="311"/>
      <c r="D988" s="311" t="s">
        <v>69</v>
      </c>
      <c r="E988" s="344"/>
    </row>
    <row r="989" ht="14.25" spans="1:5">
      <c r="A989" s="357" t="s">
        <v>831</v>
      </c>
      <c r="B989" s="311"/>
      <c r="C989" s="311"/>
      <c r="D989" s="311" t="s">
        <v>69</v>
      </c>
      <c r="E989" s="344"/>
    </row>
    <row r="990" ht="14.25" spans="1:5">
      <c r="A990" s="357" t="s">
        <v>832</v>
      </c>
      <c r="B990" s="311">
        <v>0</v>
      </c>
      <c r="C990" s="311">
        <v>0</v>
      </c>
      <c r="D990" s="311" t="s">
        <v>69</v>
      </c>
      <c r="E990" s="344"/>
    </row>
    <row r="991" ht="14.25" spans="1:5">
      <c r="A991" s="357" t="s">
        <v>96</v>
      </c>
      <c r="B991" s="311"/>
      <c r="C991" s="311"/>
      <c r="D991" s="311" t="s">
        <v>69</v>
      </c>
      <c r="E991" s="344"/>
    </row>
    <row r="992" ht="14.25" spans="1:5">
      <c r="A992" s="357" t="s">
        <v>97</v>
      </c>
      <c r="B992" s="311"/>
      <c r="C992" s="311"/>
      <c r="D992" s="311" t="s">
        <v>69</v>
      </c>
      <c r="E992" s="344"/>
    </row>
    <row r="993" ht="14.25" spans="1:5">
      <c r="A993" s="357" t="s">
        <v>98</v>
      </c>
      <c r="B993" s="311"/>
      <c r="C993" s="311"/>
      <c r="D993" s="311" t="s">
        <v>69</v>
      </c>
      <c r="E993" s="344"/>
    </row>
    <row r="994" ht="14.25" spans="1:5">
      <c r="A994" s="357" t="s">
        <v>833</v>
      </c>
      <c r="B994" s="311"/>
      <c r="C994" s="311"/>
      <c r="D994" s="311" t="s">
        <v>69</v>
      </c>
      <c r="E994" s="344"/>
    </row>
    <row r="995" ht="14.25" spans="1:5">
      <c r="A995" s="357" t="s">
        <v>834</v>
      </c>
      <c r="B995" s="311"/>
      <c r="C995" s="311"/>
      <c r="D995" s="311" t="s">
        <v>69</v>
      </c>
      <c r="E995" s="344"/>
    </row>
    <row r="996" ht="14.25" spans="1:5">
      <c r="A996" s="357" t="s">
        <v>835</v>
      </c>
      <c r="B996" s="311"/>
      <c r="C996" s="311"/>
      <c r="D996" s="311" t="s">
        <v>69</v>
      </c>
      <c r="E996" s="344"/>
    </row>
    <row r="997" ht="14.25" spans="1:5">
      <c r="A997" s="357" t="s">
        <v>836</v>
      </c>
      <c r="B997" s="311"/>
      <c r="C997" s="311"/>
      <c r="D997" s="311" t="s">
        <v>69</v>
      </c>
      <c r="E997" s="344"/>
    </row>
    <row r="998" ht="14.25" spans="1:5">
      <c r="A998" s="357" t="s">
        <v>837</v>
      </c>
      <c r="B998" s="311"/>
      <c r="C998" s="311"/>
      <c r="D998" s="311" t="s">
        <v>69</v>
      </c>
      <c r="E998" s="344"/>
    </row>
    <row r="999" ht="14.25" spans="1:5">
      <c r="A999" s="357" t="s">
        <v>838</v>
      </c>
      <c r="B999" s="311"/>
      <c r="C999" s="311"/>
      <c r="D999" s="311" t="s">
        <v>69</v>
      </c>
      <c r="E999" s="344"/>
    </row>
    <row r="1000" ht="14.25" spans="1:5">
      <c r="A1000" s="357" t="s">
        <v>839</v>
      </c>
      <c r="B1000" s="311"/>
      <c r="C1000" s="311"/>
      <c r="D1000" s="311" t="s">
        <v>69</v>
      </c>
      <c r="E1000" s="344"/>
    </row>
    <row r="1001" ht="14.25" spans="1:5">
      <c r="A1001" s="357" t="s">
        <v>840</v>
      </c>
      <c r="B1001" s="311"/>
      <c r="C1001" s="311"/>
      <c r="D1001" s="311" t="s">
        <v>69</v>
      </c>
      <c r="E1001" s="344"/>
    </row>
    <row r="1002" ht="14.25" spans="1:5">
      <c r="A1002" s="357" t="s">
        <v>841</v>
      </c>
      <c r="B1002" s="311"/>
      <c r="C1002" s="311"/>
      <c r="D1002" s="311" t="s">
        <v>69</v>
      </c>
      <c r="E1002" s="344"/>
    </row>
    <row r="1003" ht="14.25" spans="1:5">
      <c r="A1003" s="357" t="s">
        <v>842</v>
      </c>
      <c r="B1003" s="311"/>
      <c r="C1003" s="311"/>
      <c r="D1003" s="311" t="s">
        <v>69</v>
      </c>
      <c r="E1003" s="344"/>
    </row>
    <row r="1004" ht="14.25" spans="1:5">
      <c r="A1004" s="357" t="s">
        <v>843</v>
      </c>
      <c r="B1004" s="311"/>
      <c r="C1004" s="311"/>
      <c r="D1004" s="311" t="s">
        <v>69</v>
      </c>
      <c r="E1004" s="344"/>
    </row>
    <row r="1005" ht="14.25" spans="1:5">
      <c r="A1005" s="357" t="s">
        <v>844</v>
      </c>
      <c r="B1005" s="311"/>
      <c r="C1005" s="311"/>
      <c r="D1005" s="311" t="s">
        <v>69</v>
      </c>
      <c r="E1005" s="344"/>
    </row>
    <row r="1006" ht="14.25" spans="1:5">
      <c r="A1006" s="357" t="s">
        <v>845</v>
      </c>
      <c r="B1006" s="311">
        <v>0</v>
      </c>
      <c r="C1006" s="311">
        <v>0</v>
      </c>
      <c r="D1006" s="311" t="s">
        <v>69</v>
      </c>
      <c r="E1006" s="344"/>
    </row>
    <row r="1007" ht="14.25" spans="1:5">
      <c r="A1007" s="357" t="s">
        <v>96</v>
      </c>
      <c r="B1007" s="311"/>
      <c r="C1007" s="311"/>
      <c r="D1007" s="311" t="s">
        <v>69</v>
      </c>
      <c r="E1007" s="344"/>
    </row>
    <row r="1008" ht="14.25" spans="1:5">
      <c r="A1008" s="357" t="s">
        <v>97</v>
      </c>
      <c r="B1008" s="311"/>
      <c r="C1008" s="311"/>
      <c r="D1008" s="311" t="s">
        <v>69</v>
      </c>
      <c r="E1008" s="344"/>
    </row>
    <row r="1009" ht="14.25" spans="1:5">
      <c r="A1009" s="357" t="s">
        <v>98</v>
      </c>
      <c r="B1009" s="311"/>
      <c r="C1009" s="311"/>
      <c r="D1009" s="311" t="s">
        <v>69</v>
      </c>
      <c r="E1009" s="344"/>
    </row>
    <row r="1010" ht="14.25" spans="1:5">
      <c r="A1010" s="357" t="s">
        <v>846</v>
      </c>
      <c r="B1010" s="311"/>
      <c r="C1010" s="311"/>
      <c r="D1010" s="311" t="s">
        <v>69</v>
      </c>
      <c r="E1010" s="344"/>
    </row>
    <row r="1011" ht="14.25" spans="1:5">
      <c r="A1011" s="357" t="s">
        <v>847</v>
      </c>
      <c r="B1011" s="311">
        <v>113</v>
      </c>
      <c r="C1011" s="311">
        <v>155</v>
      </c>
      <c r="D1011" s="311">
        <v>137.2</v>
      </c>
      <c r="E1011" s="344"/>
    </row>
    <row r="1012" ht="14.25" spans="1:5">
      <c r="A1012" s="357" t="s">
        <v>96</v>
      </c>
      <c r="B1012" s="311">
        <v>113</v>
      </c>
      <c r="C1012" s="311">
        <v>155</v>
      </c>
      <c r="D1012" s="311">
        <v>137.2</v>
      </c>
      <c r="E1012" s="344"/>
    </row>
    <row r="1013" ht="14.25" spans="1:5">
      <c r="A1013" s="357" t="s">
        <v>97</v>
      </c>
      <c r="B1013" s="311"/>
      <c r="C1013" s="311"/>
      <c r="D1013" s="311" t="s">
        <v>69</v>
      </c>
      <c r="E1013" s="344"/>
    </row>
    <row r="1014" ht="14.25" spans="1:5">
      <c r="A1014" s="357" t="s">
        <v>98</v>
      </c>
      <c r="B1014" s="311"/>
      <c r="C1014" s="311"/>
      <c r="D1014" s="311" t="s">
        <v>69</v>
      </c>
      <c r="E1014" s="344"/>
    </row>
    <row r="1015" ht="14.25" spans="1:5">
      <c r="A1015" s="357" t="s">
        <v>848</v>
      </c>
      <c r="B1015" s="311"/>
      <c r="C1015" s="311"/>
      <c r="D1015" s="311" t="s">
        <v>69</v>
      </c>
      <c r="E1015" s="344"/>
    </row>
    <row r="1016" ht="14.25" spans="1:5">
      <c r="A1016" s="357" t="s">
        <v>849</v>
      </c>
      <c r="B1016" s="311"/>
      <c r="C1016" s="311"/>
      <c r="D1016" s="311" t="s">
        <v>69</v>
      </c>
      <c r="E1016" s="344"/>
    </row>
    <row r="1017" ht="14.25" spans="1:5">
      <c r="A1017" s="357" t="s">
        <v>850</v>
      </c>
      <c r="B1017" s="311"/>
      <c r="C1017" s="311"/>
      <c r="D1017" s="311" t="s">
        <v>69</v>
      </c>
      <c r="E1017" s="344"/>
    </row>
    <row r="1018" ht="14.25" spans="1:5">
      <c r="A1018" s="357" t="s">
        <v>851</v>
      </c>
      <c r="B1018" s="311"/>
      <c r="C1018" s="311"/>
      <c r="D1018" s="311" t="s">
        <v>69</v>
      </c>
      <c r="E1018" s="344"/>
    </row>
    <row r="1019" ht="14.25" spans="1:5">
      <c r="A1019" s="357" t="s">
        <v>852</v>
      </c>
      <c r="B1019" s="311"/>
      <c r="C1019" s="311"/>
      <c r="D1019" s="311" t="s">
        <v>69</v>
      </c>
      <c r="E1019" s="344"/>
    </row>
    <row r="1020" ht="14.25" spans="1:5">
      <c r="A1020" s="357" t="s">
        <v>853</v>
      </c>
      <c r="B1020" s="311"/>
      <c r="C1020" s="311"/>
      <c r="D1020" s="311" t="s">
        <v>69</v>
      </c>
      <c r="E1020" s="344"/>
    </row>
    <row r="1021" ht="14.25" spans="1:5">
      <c r="A1021" s="357" t="s">
        <v>854</v>
      </c>
      <c r="B1021" s="311"/>
      <c r="C1021" s="311"/>
      <c r="D1021" s="311" t="s">
        <v>69</v>
      </c>
      <c r="E1021" s="344"/>
    </row>
    <row r="1022" ht="14.25" spans="1:5">
      <c r="A1022" s="357" t="s">
        <v>800</v>
      </c>
      <c r="B1022" s="311"/>
      <c r="C1022" s="311"/>
      <c r="D1022" s="311" t="s">
        <v>69</v>
      </c>
      <c r="E1022" s="344"/>
    </row>
    <row r="1023" ht="14.25" spans="1:5">
      <c r="A1023" s="357" t="s">
        <v>855</v>
      </c>
      <c r="B1023" s="311"/>
      <c r="C1023" s="311"/>
      <c r="D1023" s="311" t="s">
        <v>69</v>
      </c>
      <c r="E1023" s="344"/>
    </row>
    <row r="1024" ht="14.25" spans="1:5">
      <c r="A1024" s="357" t="s">
        <v>856</v>
      </c>
      <c r="B1024" s="311"/>
      <c r="C1024" s="311"/>
      <c r="D1024" s="311" t="s">
        <v>69</v>
      </c>
      <c r="E1024" s="344"/>
    </row>
    <row r="1025" ht="14.25" spans="1:5">
      <c r="A1025" s="357" t="s">
        <v>857</v>
      </c>
      <c r="B1025" s="311">
        <v>0</v>
      </c>
      <c r="C1025" s="311">
        <v>0</v>
      </c>
      <c r="D1025" s="311" t="s">
        <v>69</v>
      </c>
      <c r="E1025" s="344"/>
    </row>
    <row r="1026" ht="14.25" spans="1:5">
      <c r="A1026" s="357" t="s">
        <v>96</v>
      </c>
      <c r="B1026" s="311"/>
      <c r="C1026" s="311"/>
      <c r="D1026" s="311" t="s">
        <v>69</v>
      </c>
      <c r="E1026" s="344"/>
    </row>
    <row r="1027" ht="14.25" spans="1:5">
      <c r="A1027" s="357" t="s">
        <v>97</v>
      </c>
      <c r="B1027" s="311"/>
      <c r="C1027" s="311"/>
      <c r="D1027" s="311" t="s">
        <v>69</v>
      </c>
      <c r="E1027" s="344"/>
    </row>
    <row r="1028" ht="14.25" spans="1:5">
      <c r="A1028" s="357" t="s">
        <v>98</v>
      </c>
      <c r="B1028" s="311"/>
      <c r="C1028" s="311"/>
      <c r="D1028" s="311" t="s">
        <v>69</v>
      </c>
      <c r="E1028" s="344"/>
    </row>
    <row r="1029" ht="14.25" spans="1:5">
      <c r="A1029" s="357" t="s">
        <v>858</v>
      </c>
      <c r="B1029" s="311"/>
      <c r="C1029" s="311"/>
      <c r="D1029" s="311" t="s">
        <v>69</v>
      </c>
      <c r="E1029" s="344"/>
    </row>
    <row r="1030" ht="14.25" spans="1:5">
      <c r="A1030" s="357" t="s">
        <v>859</v>
      </c>
      <c r="B1030" s="311"/>
      <c r="C1030" s="311"/>
      <c r="D1030" s="311" t="s">
        <v>69</v>
      </c>
      <c r="E1030" s="344"/>
    </row>
    <row r="1031" ht="14.25" spans="1:5">
      <c r="A1031" s="357" t="s">
        <v>860</v>
      </c>
      <c r="B1031" s="311"/>
      <c r="C1031" s="311"/>
      <c r="D1031" s="311" t="s">
        <v>69</v>
      </c>
      <c r="E1031" s="344"/>
    </row>
    <row r="1032" ht="14.25" spans="1:5">
      <c r="A1032" s="357" t="s">
        <v>861</v>
      </c>
      <c r="B1032" s="311">
        <v>0</v>
      </c>
      <c r="C1032" s="311">
        <v>0</v>
      </c>
      <c r="D1032" s="311" t="s">
        <v>69</v>
      </c>
      <c r="E1032" s="344"/>
    </row>
    <row r="1033" ht="14.25" spans="1:5">
      <c r="A1033" s="357" t="s">
        <v>96</v>
      </c>
      <c r="B1033" s="311"/>
      <c r="C1033" s="311"/>
      <c r="D1033" s="311" t="s">
        <v>69</v>
      </c>
      <c r="E1033" s="344"/>
    </row>
    <row r="1034" ht="14.25" spans="1:5">
      <c r="A1034" s="357" t="s">
        <v>97</v>
      </c>
      <c r="B1034" s="311"/>
      <c r="C1034" s="311"/>
      <c r="D1034" s="311" t="s">
        <v>69</v>
      </c>
      <c r="E1034" s="344"/>
    </row>
    <row r="1035" ht="14.25" spans="1:5">
      <c r="A1035" s="357" t="s">
        <v>98</v>
      </c>
      <c r="B1035" s="311"/>
      <c r="C1035" s="311"/>
      <c r="D1035" s="311" t="s">
        <v>69</v>
      </c>
      <c r="E1035" s="344"/>
    </row>
    <row r="1036" ht="14.25" spans="1:5">
      <c r="A1036" s="357" t="s">
        <v>862</v>
      </c>
      <c r="B1036" s="311"/>
      <c r="C1036" s="311"/>
      <c r="D1036" s="311" t="s">
        <v>69</v>
      </c>
      <c r="E1036" s="344"/>
    </row>
    <row r="1037" ht="14.25" spans="1:5">
      <c r="A1037" s="357" t="s">
        <v>863</v>
      </c>
      <c r="B1037" s="311"/>
      <c r="C1037" s="311"/>
      <c r="D1037" s="311" t="s">
        <v>69</v>
      </c>
      <c r="E1037" s="344"/>
    </row>
    <row r="1038" ht="14.25" spans="1:5">
      <c r="A1038" s="357" t="s">
        <v>864</v>
      </c>
      <c r="B1038" s="311"/>
      <c r="C1038" s="311"/>
      <c r="D1038" s="311" t="s">
        <v>69</v>
      </c>
      <c r="E1038" s="344"/>
    </row>
    <row r="1039" ht="14.25" spans="1:5">
      <c r="A1039" s="357" t="s">
        <v>865</v>
      </c>
      <c r="B1039" s="311">
        <v>0</v>
      </c>
      <c r="C1039" s="311">
        <v>0</v>
      </c>
      <c r="D1039" s="311" t="s">
        <v>69</v>
      </c>
      <c r="E1039" s="344"/>
    </row>
    <row r="1040" ht="14.25" spans="1:5">
      <c r="A1040" s="357" t="s">
        <v>866</v>
      </c>
      <c r="B1040" s="311"/>
      <c r="C1040" s="311"/>
      <c r="D1040" s="311" t="s">
        <v>69</v>
      </c>
      <c r="E1040" s="344"/>
    </row>
    <row r="1041" ht="14.25" spans="1:5">
      <c r="A1041" s="357" t="s">
        <v>867</v>
      </c>
      <c r="B1041" s="311"/>
      <c r="C1041" s="311"/>
      <c r="D1041" s="311" t="s">
        <v>69</v>
      </c>
      <c r="E1041" s="344"/>
    </row>
    <row r="1042" ht="14.25" spans="1:5">
      <c r="A1042" s="357" t="s">
        <v>868</v>
      </c>
      <c r="B1042" s="311"/>
      <c r="C1042" s="311"/>
      <c r="D1042" s="311" t="s">
        <v>69</v>
      </c>
      <c r="E1042" s="344"/>
    </row>
    <row r="1043" ht="14.25" spans="1:5">
      <c r="A1043" s="357" t="s">
        <v>869</v>
      </c>
      <c r="B1043" s="311"/>
      <c r="C1043" s="311"/>
      <c r="D1043" s="311" t="s">
        <v>69</v>
      </c>
      <c r="E1043" s="344"/>
    </row>
    <row r="1044" ht="14.25" spans="1:5">
      <c r="A1044" s="357" t="s">
        <v>870</v>
      </c>
      <c r="B1044" s="311"/>
      <c r="C1044" s="311"/>
      <c r="D1044" s="311" t="s">
        <v>69</v>
      </c>
      <c r="E1044" s="344"/>
    </row>
    <row r="1045" ht="14.25" spans="1:5">
      <c r="A1045" s="357" t="s">
        <v>82</v>
      </c>
      <c r="B1045" s="311">
        <v>133</v>
      </c>
      <c r="C1045" s="311">
        <v>82</v>
      </c>
      <c r="D1045" s="311">
        <v>61.7</v>
      </c>
      <c r="E1045" s="344"/>
    </row>
    <row r="1046" ht="14.25" spans="1:5">
      <c r="A1046" s="357" t="s">
        <v>871</v>
      </c>
      <c r="B1046" s="311">
        <v>79</v>
      </c>
      <c r="C1046" s="311">
        <v>82</v>
      </c>
      <c r="D1046" s="311">
        <v>103.8</v>
      </c>
      <c r="E1046" s="344"/>
    </row>
    <row r="1047" ht="14.25" spans="1:5">
      <c r="A1047" s="357" t="s">
        <v>96</v>
      </c>
      <c r="B1047" s="311">
        <v>79</v>
      </c>
      <c r="C1047" s="311">
        <v>82</v>
      </c>
      <c r="D1047" s="311">
        <v>103.8</v>
      </c>
      <c r="E1047" s="344"/>
    </row>
    <row r="1048" ht="14.25" spans="1:5">
      <c r="A1048" s="357" t="s">
        <v>97</v>
      </c>
      <c r="B1048" s="311"/>
      <c r="C1048" s="311"/>
      <c r="D1048" s="311" t="s">
        <v>69</v>
      </c>
      <c r="E1048" s="344"/>
    </row>
    <row r="1049" ht="14.25" spans="1:5">
      <c r="A1049" s="357" t="s">
        <v>98</v>
      </c>
      <c r="B1049" s="311"/>
      <c r="C1049" s="311"/>
      <c r="D1049" s="311" t="s">
        <v>69</v>
      </c>
      <c r="E1049" s="344"/>
    </row>
    <row r="1050" ht="14.25" spans="1:5">
      <c r="A1050" s="357" t="s">
        <v>872</v>
      </c>
      <c r="B1050" s="311"/>
      <c r="C1050" s="311"/>
      <c r="D1050" s="311" t="s">
        <v>69</v>
      </c>
      <c r="E1050" s="344"/>
    </row>
    <row r="1051" ht="14.25" spans="1:5">
      <c r="A1051" s="357" t="s">
        <v>873</v>
      </c>
      <c r="B1051" s="311"/>
      <c r="C1051" s="311"/>
      <c r="D1051" s="311" t="s">
        <v>69</v>
      </c>
      <c r="E1051" s="344"/>
    </row>
    <row r="1052" ht="14.25" spans="1:5">
      <c r="A1052" s="357" t="s">
        <v>874</v>
      </c>
      <c r="B1052" s="311"/>
      <c r="C1052" s="311"/>
      <c r="D1052" s="311" t="s">
        <v>69</v>
      </c>
      <c r="E1052" s="344"/>
    </row>
    <row r="1053" ht="14.25" spans="1:5">
      <c r="A1053" s="357" t="s">
        <v>875</v>
      </c>
      <c r="B1053" s="311"/>
      <c r="C1053" s="311"/>
      <c r="D1053" s="311" t="s">
        <v>69</v>
      </c>
      <c r="E1053" s="344"/>
    </row>
    <row r="1054" ht="14.25" spans="1:5">
      <c r="A1054" s="357" t="s">
        <v>105</v>
      </c>
      <c r="B1054" s="311"/>
      <c r="C1054" s="311"/>
      <c r="D1054" s="311" t="s">
        <v>69</v>
      </c>
      <c r="E1054" s="344"/>
    </row>
    <row r="1055" ht="14.25" spans="1:5">
      <c r="A1055" s="357" t="s">
        <v>876</v>
      </c>
      <c r="B1055" s="311"/>
      <c r="C1055" s="311"/>
      <c r="D1055" s="311" t="s">
        <v>69</v>
      </c>
      <c r="E1055" s="344"/>
    </row>
    <row r="1056" ht="14.25" spans="1:5">
      <c r="A1056" s="357" t="s">
        <v>877</v>
      </c>
      <c r="B1056" s="311">
        <v>0</v>
      </c>
      <c r="C1056" s="311">
        <v>0</v>
      </c>
      <c r="D1056" s="311" t="s">
        <v>69</v>
      </c>
      <c r="E1056" s="344"/>
    </row>
    <row r="1057" ht="14.25" spans="1:5">
      <c r="A1057" s="357" t="s">
        <v>96</v>
      </c>
      <c r="B1057" s="311"/>
      <c r="C1057" s="311"/>
      <c r="D1057" s="311" t="s">
        <v>69</v>
      </c>
      <c r="E1057" s="344"/>
    </row>
    <row r="1058" ht="14.25" spans="1:5">
      <c r="A1058" s="357" t="s">
        <v>97</v>
      </c>
      <c r="B1058" s="311"/>
      <c r="C1058" s="311"/>
      <c r="D1058" s="311" t="s">
        <v>69</v>
      </c>
      <c r="E1058" s="344"/>
    </row>
    <row r="1059" ht="14.25" spans="1:5">
      <c r="A1059" s="357" t="s">
        <v>98</v>
      </c>
      <c r="B1059" s="311"/>
      <c r="C1059" s="311"/>
      <c r="D1059" s="311" t="s">
        <v>69</v>
      </c>
      <c r="E1059" s="344"/>
    </row>
    <row r="1060" ht="14.25" spans="1:5">
      <c r="A1060" s="357" t="s">
        <v>878</v>
      </c>
      <c r="B1060" s="311"/>
      <c r="C1060" s="311"/>
      <c r="D1060" s="311" t="s">
        <v>69</v>
      </c>
      <c r="E1060" s="344"/>
    </row>
    <row r="1061" ht="14.25" spans="1:5">
      <c r="A1061" s="357" t="s">
        <v>879</v>
      </c>
      <c r="B1061" s="311"/>
      <c r="C1061" s="311"/>
      <c r="D1061" s="311" t="s">
        <v>69</v>
      </c>
      <c r="E1061" s="344"/>
    </row>
    <row r="1062" ht="14.25" spans="1:5">
      <c r="A1062" s="357" t="s">
        <v>880</v>
      </c>
      <c r="B1062" s="311">
        <v>54</v>
      </c>
      <c r="C1062" s="311">
        <v>0</v>
      </c>
      <c r="D1062" s="311">
        <v>0</v>
      </c>
      <c r="E1062" s="344"/>
    </row>
    <row r="1063" ht="14.25" spans="1:5">
      <c r="A1063" s="357" t="s">
        <v>881</v>
      </c>
      <c r="B1063" s="311"/>
      <c r="C1063" s="311"/>
      <c r="D1063" s="311" t="s">
        <v>69</v>
      </c>
      <c r="E1063" s="344"/>
    </row>
    <row r="1064" ht="14.25" spans="1:5">
      <c r="A1064" s="357" t="s">
        <v>882</v>
      </c>
      <c r="B1064" s="311">
        <v>54</v>
      </c>
      <c r="C1064" s="311"/>
      <c r="D1064" s="311">
        <v>0</v>
      </c>
      <c r="E1064" s="344"/>
    </row>
    <row r="1065" ht="14.25" spans="1:5">
      <c r="A1065" s="357" t="s">
        <v>83</v>
      </c>
      <c r="B1065" s="311">
        <v>13</v>
      </c>
      <c r="C1065" s="311">
        <v>75</v>
      </c>
      <c r="D1065" s="311">
        <v>576.9</v>
      </c>
      <c r="E1065" s="344"/>
    </row>
    <row r="1066" ht="14.25" spans="1:5">
      <c r="A1066" s="357" t="s">
        <v>883</v>
      </c>
      <c r="B1066" s="311">
        <v>2</v>
      </c>
      <c r="C1066" s="311">
        <v>5</v>
      </c>
      <c r="D1066" s="311">
        <v>250</v>
      </c>
      <c r="E1066" s="344"/>
    </row>
    <row r="1067" ht="14.25" spans="1:5">
      <c r="A1067" s="357" t="s">
        <v>96</v>
      </c>
      <c r="B1067" s="311">
        <v>2</v>
      </c>
      <c r="C1067" s="311">
        <v>5</v>
      </c>
      <c r="D1067" s="311">
        <v>250</v>
      </c>
      <c r="E1067" s="344"/>
    </row>
    <row r="1068" ht="14.25" spans="1:5">
      <c r="A1068" s="357" t="s">
        <v>97</v>
      </c>
      <c r="B1068" s="311"/>
      <c r="C1068" s="311"/>
      <c r="D1068" s="311" t="s">
        <v>69</v>
      </c>
      <c r="E1068" s="344"/>
    </row>
    <row r="1069" ht="14.25" spans="1:5">
      <c r="A1069" s="357" t="s">
        <v>98</v>
      </c>
      <c r="B1069" s="311"/>
      <c r="C1069" s="311"/>
      <c r="D1069" s="311" t="s">
        <v>69</v>
      </c>
      <c r="E1069" s="344"/>
    </row>
    <row r="1070" ht="14.25" spans="1:5">
      <c r="A1070" s="357" t="s">
        <v>884</v>
      </c>
      <c r="B1070" s="311"/>
      <c r="C1070" s="311"/>
      <c r="D1070" s="311" t="s">
        <v>69</v>
      </c>
      <c r="E1070" s="344"/>
    </row>
    <row r="1071" ht="14.25" spans="1:5">
      <c r="A1071" s="357" t="s">
        <v>105</v>
      </c>
      <c r="B1071" s="311"/>
      <c r="C1071" s="311"/>
      <c r="D1071" s="311" t="s">
        <v>69</v>
      </c>
      <c r="E1071" s="344"/>
    </row>
    <row r="1072" ht="14.25" spans="1:5">
      <c r="A1072" s="357" t="s">
        <v>885</v>
      </c>
      <c r="B1072" s="311"/>
      <c r="C1072" s="311"/>
      <c r="D1072" s="311" t="s">
        <v>69</v>
      </c>
      <c r="E1072" s="344"/>
    </row>
    <row r="1073" ht="14.25" spans="1:5">
      <c r="A1073" s="357" t="s">
        <v>886</v>
      </c>
      <c r="B1073" s="311">
        <v>0</v>
      </c>
      <c r="C1073" s="311">
        <v>70</v>
      </c>
      <c r="D1073" s="311" t="s">
        <v>69</v>
      </c>
      <c r="E1073" s="344"/>
    </row>
    <row r="1074" ht="14.25" spans="1:5">
      <c r="A1074" s="357" t="s">
        <v>887</v>
      </c>
      <c r="B1074" s="311"/>
      <c r="C1074" s="311"/>
      <c r="D1074" s="311" t="s">
        <v>69</v>
      </c>
      <c r="E1074" s="344"/>
    </row>
    <row r="1075" ht="14.25" spans="1:5">
      <c r="A1075" s="358" t="s">
        <v>888</v>
      </c>
      <c r="B1075" s="311"/>
      <c r="C1075" s="311">
        <v>70</v>
      </c>
      <c r="D1075" s="311" t="s">
        <v>69</v>
      </c>
      <c r="E1075" s="344"/>
    </row>
    <row r="1076" ht="14.25" spans="1:5">
      <c r="A1076" s="357" t="s">
        <v>889</v>
      </c>
      <c r="B1076" s="311"/>
      <c r="C1076" s="311"/>
      <c r="D1076" s="311" t="s">
        <v>69</v>
      </c>
      <c r="E1076" s="344"/>
    </row>
    <row r="1077" ht="14.25" spans="1:5">
      <c r="A1077" s="357" t="s">
        <v>890</v>
      </c>
      <c r="B1077" s="311"/>
      <c r="C1077" s="311"/>
      <c r="D1077" s="311" t="s">
        <v>69</v>
      </c>
      <c r="E1077" s="344"/>
    </row>
    <row r="1078" ht="14.25" spans="1:5">
      <c r="A1078" s="357" t="s">
        <v>891</v>
      </c>
      <c r="B1078" s="311"/>
      <c r="C1078" s="311"/>
      <c r="D1078" s="311" t="s">
        <v>69</v>
      </c>
      <c r="E1078" s="344"/>
    </row>
    <row r="1079" ht="14.25" spans="1:5">
      <c r="A1079" s="357" t="s">
        <v>892</v>
      </c>
      <c r="B1079" s="311">
        <v>11</v>
      </c>
      <c r="C1079" s="311"/>
      <c r="D1079" s="311">
        <v>0</v>
      </c>
      <c r="E1079" s="344"/>
    </row>
    <row r="1080" ht="14.25" spans="1:5">
      <c r="A1080" s="357" t="s">
        <v>84</v>
      </c>
      <c r="B1080" s="311">
        <v>48</v>
      </c>
      <c r="C1080" s="311">
        <v>50</v>
      </c>
      <c r="D1080" s="311">
        <v>104.2</v>
      </c>
      <c r="E1080" s="344"/>
    </row>
    <row r="1081" ht="14.25" spans="1:5">
      <c r="A1081" s="357" t="s">
        <v>893</v>
      </c>
      <c r="B1081" s="311"/>
      <c r="C1081" s="311"/>
      <c r="D1081" s="311" t="s">
        <v>69</v>
      </c>
      <c r="E1081" s="344"/>
    </row>
    <row r="1082" ht="14.25" spans="1:5">
      <c r="A1082" s="357" t="s">
        <v>894</v>
      </c>
      <c r="B1082" s="311"/>
      <c r="C1082" s="311"/>
      <c r="D1082" s="311" t="s">
        <v>69</v>
      </c>
      <c r="E1082" s="344"/>
    </row>
    <row r="1083" ht="14.25" spans="1:5">
      <c r="A1083" s="357" t="s">
        <v>895</v>
      </c>
      <c r="B1083" s="311"/>
      <c r="C1083" s="311"/>
      <c r="D1083" s="311" t="s">
        <v>69</v>
      </c>
      <c r="E1083" s="344"/>
    </row>
    <row r="1084" ht="14.25" spans="1:5">
      <c r="A1084" s="357" t="s">
        <v>896</v>
      </c>
      <c r="B1084" s="311"/>
      <c r="C1084" s="311"/>
      <c r="D1084" s="311" t="s">
        <v>69</v>
      </c>
      <c r="E1084" s="344"/>
    </row>
    <row r="1085" ht="14.25" spans="1:5">
      <c r="A1085" s="357" t="s">
        <v>897</v>
      </c>
      <c r="B1085" s="311"/>
      <c r="C1085" s="311"/>
      <c r="D1085" s="311" t="s">
        <v>69</v>
      </c>
      <c r="E1085" s="344"/>
    </row>
    <row r="1086" ht="14.25" spans="1:5">
      <c r="A1086" s="357" t="s">
        <v>898</v>
      </c>
      <c r="B1086" s="311"/>
      <c r="C1086" s="311"/>
      <c r="D1086" s="311" t="s">
        <v>69</v>
      </c>
      <c r="E1086" s="344"/>
    </row>
    <row r="1087" ht="14.25" spans="1:5">
      <c r="A1087" s="357" t="s">
        <v>899</v>
      </c>
      <c r="B1087" s="311"/>
      <c r="C1087" s="311"/>
      <c r="D1087" s="311" t="s">
        <v>69</v>
      </c>
      <c r="E1087" s="344"/>
    </row>
    <row r="1088" ht="14.25" spans="1:5">
      <c r="A1088" s="357" t="s">
        <v>900</v>
      </c>
      <c r="B1088" s="311"/>
      <c r="C1088" s="311"/>
      <c r="D1088" s="311" t="s">
        <v>69</v>
      </c>
      <c r="E1088" s="344"/>
    </row>
    <row r="1089" ht="14.25" spans="1:5">
      <c r="A1089" s="357" t="s">
        <v>901</v>
      </c>
      <c r="B1089" s="311">
        <v>48</v>
      </c>
      <c r="C1089" s="311">
        <v>50</v>
      </c>
      <c r="D1089" s="311">
        <v>104.2</v>
      </c>
      <c r="E1089" s="344"/>
    </row>
    <row r="1090" ht="14.25" spans="1:5">
      <c r="A1090" s="357" t="s">
        <v>85</v>
      </c>
      <c r="B1090" s="311">
        <v>836</v>
      </c>
      <c r="C1090" s="311">
        <v>6585</v>
      </c>
      <c r="D1090" s="311">
        <v>787.7</v>
      </c>
      <c r="E1090" s="344"/>
    </row>
    <row r="1091" ht="14.25" spans="1:5">
      <c r="A1091" s="357" t="s">
        <v>902</v>
      </c>
      <c r="B1091" s="311">
        <v>836</v>
      </c>
      <c r="C1091" s="311">
        <v>6585</v>
      </c>
      <c r="D1091" s="311">
        <v>787.7</v>
      </c>
      <c r="E1091" s="344"/>
    </row>
    <row r="1092" ht="14.25" spans="1:5">
      <c r="A1092" s="357" t="s">
        <v>96</v>
      </c>
      <c r="B1092" s="311">
        <v>708</v>
      </c>
      <c r="C1092" s="311">
        <v>1014</v>
      </c>
      <c r="D1092" s="311">
        <v>143.2</v>
      </c>
      <c r="E1092" s="344"/>
    </row>
    <row r="1093" ht="14.25" spans="1:5">
      <c r="A1093" s="357" t="s">
        <v>97</v>
      </c>
      <c r="B1093" s="311"/>
      <c r="C1093" s="311"/>
      <c r="D1093" s="311" t="s">
        <v>69</v>
      </c>
      <c r="E1093" s="344"/>
    </row>
    <row r="1094" ht="14.25" spans="1:5">
      <c r="A1094" s="357" t="s">
        <v>98</v>
      </c>
      <c r="B1094" s="311"/>
      <c r="C1094" s="311"/>
      <c r="D1094" s="311" t="s">
        <v>69</v>
      </c>
      <c r="E1094" s="344"/>
    </row>
    <row r="1095" ht="14.25" spans="1:5">
      <c r="A1095" s="357" t="s">
        <v>903</v>
      </c>
      <c r="B1095" s="311">
        <v>3</v>
      </c>
      <c r="C1095" s="311"/>
      <c r="D1095" s="311">
        <v>0</v>
      </c>
      <c r="E1095" s="344"/>
    </row>
    <row r="1096" ht="14.25" spans="1:5">
      <c r="A1096" s="357" t="s">
        <v>904</v>
      </c>
      <c r="B1096" s="311"/>
      <c r="C1096" s="311">
        <v>5523</v>
      </c>
      <c r="D1096" s="311" t="s">
        <v>69</v>
      </c>
      <c r="E1096" s="344"/>
    </row>
    <row r="1097" ht="14.25" spans="1:5">
      <c r="A1097" s="357" t="s">
        <v>905</v>
      </c>
      <c r="B1097" s="311"/>
      <c r="C1097" s="311"/>
      <c r="D1097" s="311" t="s">
        <v>69</v>
      </c>
      <c r="E1097" s="344"/>
    </row>
    <row r="1098" ht="14.25" spans="1:5">
      <c r="A1098" s="357" t="s">
        <v>906</v>
      </c>
      <c r="B1098" s="311"/>
      <c r="C1098" s="311"/>
      <c r="D1098" s="311" t="s">
        <v>69</v>
      </c>
      <c r="E1098" s="344"/>
    </row>
    <row r="1099" ht="14.25" spans="1:5">
      <c r="A1099" s="357" t="s">
        <v>907</v>
      </c>
      <c r="B1099" s="311"/>
      <c r="C1099" s="311">
        <v>48</v>
      </c>
      <c r="D1099" s="311" t="s">
        <v>69</v>
      </c>
      <c r="E1099" s="344"/>
    </row>
    <row r="1100" ht="14.25" spans="1:5">
      <c r="A1100" s="357" t="s">
        <v>908</v>
      </c>
      <c r="B1100" s="311">
        <v>42</v>
      </c>
      <c r="C1100" s="311"/>
      <c r="D1100" s="311">
        <v>0</v>
      </c>
      <c r="E1100" s="344"/>
    </row>
    <row r="1101" ht="14.25" spans="1:5">
      <c r="A1101" s="357" t="s">
        <v>909</v>
      </c>
      <c r="B1101" s="311"/>
      <c r="C1101" s="311"/>
      <c r="D1101" s="311" t="s">
        <v>69</v>
      </c>
      <c r="E1101" s="344"/>
    </row>
    <row r="1102" ht="14.25" spans="1:5">
      <c r="A1102" s="357" t="s">
        <v>910</v>
      </c>
      <c r="B1102" s="311"/>
      <c r="C1102" s="311"/>
      <c r="D1102" s="311" t="s">
        <v>69</v>
      </c>
      <c r="E1102" s="344"/>
    </row>
    <row r="1103" ht="14.25" spans="1:5">
      <c r="A1103" s="357" t="s">
        <v>911</v>
      </c>
      <c r="B1103" s="311"/>
      <c r="C1103" s="311"/>
      <c r="D1103" s="311" t="s">
        <v>69</v>
      </c>
      <c r="E1103" s="344"/>
    </row>
    <row r="1104" ht="14.25" spans="1:5">
      <c r="A1104" s="357" t="s">
        <v>912</v>
      </c>
      <c r="B1104" s="311"/>
      <c r="C1104" s="311"/>
      <c r="D1104" s="311" t="s">
        <v>69</v>
      </c>
      <c r="E1104" s="344"/>
    </row>
    <row r="1105" ht="14.25" spans="1:5">
      <c r="A1105" s="357" t="s">
        <v>913</v>
      </c>
      <c r="B1105" s="311"/>
      <c r="C1105" s="311"/>
      <c r="D1105" s="311" t="s">
        <v>69</v>
      </c>
      <c r="E1105" s="344"/>
    </row>
    <row r="1106" ht="14.25" spans="1:5">
      <c r="A1106" s="357" t="s">
        <v>914</v>
      </c>
      <c r="B1106" s="311"/>
      <c r="C1106" s="311"/>
      <c r="D1106" s="311" t="s">
        <v>69</v>
      </c>
      <c r="E1106" s="344"/>
    </row>
    <row r="1107" ht="14.25" spans="1:5">
      <c r="A1107" s="357" t="s">
        <v>915</v>
      </c>
      <c r="B1107" s="311"/>
      <c r="C1107" s="311"/>
      <c r="D1107" s="311" t="s">
        <v>69</v>
      </c>
      <c r="E1107" s="344"/>
    </row>
    <row r="1108" ht="14.25" spans="1:5">
      <c r="A1108" s="357" t="s">
        <v>916</v>
      </c>
      <c r="B1108" s="311"/>
      <c r="C1108" s="311"/>
      <c r="D1108" s="311" t="s">
        <v>69</v>
      </c>
      <c r="E1108" s="344"/>
    </row>
    <row r="1109" ht="14.25" spans="1:5">
      <c r="A1109" s="357" t="s">
        <v>917</v>
      </c>
      <c r="B1109" s="311"/>
      <c r="C1109" s="311"/>
      <c r="D1109" s="311" t="s">
        <v>69</v>
      </c>
      <c r="E1109" s="344"/>
    </row>
    <row r="1110" ht="14.25" spans="1:5">
      <c r="A1110" s="357" t="s">
        <v>918</v>
      </c>
      <c r="B1110" s="311"/>
      <c r="C1110" s="311"/>
      <c r="D1110" s="311" t="s">
        <v>69</v>
      </c>
      <c r="E1110" s="344"/>
    </row>
    <row r="1111" ht="14.25" spans="1:5">
      <c r="A1111" s="357" t="s">
        <v>919</v>
      </c>
      <c r="B1111" s="311"/>
      <c r="C1111" s="311"/>
      <c r="D1111" s="311" t="s">
        <v>69</v>
      </c>
      <c r="E1111" s="344"/>
    </row>
    <row r="1112" ht="14.25" spans="1:5">
      <c r="A1112" s="357" t="s">
        <v>920</v>
      </c>
      <c r="B1112" s="311"/>
      <c r="C1112" s="311"/>
      <c r="D1112" s="311" t="s">
        <v>69</v>
      </c>
      <c r="E1112" s="344"/>
    </row>
    <row r="1113" ht="14.25" spans="1:5">
      <c r="A1113" s="357" t="s">
        <v>921</v>
      </c>
      <c r="B1113" s="311"/>
      <c r="C1113" s="311"/>
      <c r="D1113" s="311" t="s">
        <v>69</v>
      </c>
      <c r="E1113" s="344"/>
    </row>
    <row r="1114" ht="14.25" spans="1:5">
      <c r="A1114" s="357" t="s">
        <v>922</v>
      </c>
      <c r="B1114" s="311"/>
      <c r="C1114" s="311"/>
      <c r="D1114" s="311" t="s">
        <v>69</v>
      </c>
      <c r="E1114" s="344"/>
    </row>
    <row r="1115" ht="14.25" spans="1:5">
      <c r="A1115" s="357" t="s">
        <v>923</v>
      </c>
      <c r="B1115" s="311"/>
      <c r="C1115" s="311"/>
      <c r="D1115" s="311" t="s">
        <v>69</v>
      </c>
      <c r="E1115" s="344"/>
    </row>
    <row r="1116" ht="14.25" spans="1:5">
      <c r="A1116" s="357" t="s">
        <v>105</v>
      </c>
      <c r="B1116" s="311"/>
      <c r="C1116" s="311"/>
      <c r="D1116" s="311" t="s">
        <v>69</v>
      </c>
      <c r="E1116" s="344"/>
    </row>
    <row r="1117" ht="14.25" spans="1:5">
      <c r="A1117" s="357" t="s">
        <v>924</v>
      </c>
      <c r="B1117" s="311">
        <v>83</v>
      </c>
      <c r="C1117" s="311"/>
      <c r="D1117" s="311">
        <v>0</v>
      </c>
      <c r="E1117" s="344"/>
    </row>
    <row r="1118" ht="14.25" spans="1:5">
      <c r="A1118" s="357" t="s">
        <v>925</v>
      </c>
      <c r="B1118" s="311">
        <v>0</v>
      </c>
      <c r="C1118" s="311">
        <v>0</v>
      </c>
      <c r="D1118" s="311" t="s">
        <v>69</v>
      </c>
      <c r="E1118" s="344"/>
    </row>
    <row r="1119" ht="14.25" spans="1:5">
      <c r="A1119" s="357" t="s">
        <v>96</v>
      </c>
      <c r="B1119" s="311"/>
      <c r="C1119" s="311"/>
      <c r="D1119" s="311" t="s">
        <v>69</v>
      </c>
      <c r="E1119" s="344"/>
    </row>
    <row r="1120" ht="14.25" spans="1:5">
      <c r="A1120" s="357" t="s">
        <v>97</v>
      </c>
      <c r="B1120" s="311"/>
      <c r="C1120" s="311"/>
      <c r="D1120" s="311" t="s">
        <v>69</v>
      </c>
      <c r="E1120" s="344"/>
    </row>
    <row r="1121" ht="14.25" spans="1:5">
      <c r="A1121" s="357" t="s">
        <v>98</v>
      </c>
      <c r="B1121" s="311"/>
      <c r="C1121" s="311"/>
      <c r="D1121" s="311" t="s">
        <v>69</v>
      </c>
      <c r="E1121" s="344"/>
    </row>
    <row r="1122" ht="14.25" spans="1:5">
      <c r="A1122" s="357" t="s">
        <v>926</v>
      </c>
      <c r="B1122" s="311"/>
      <c r="C1122" s="311"/>
      <c r="D1122" s="311" t="s">
        <v>69</v>
      </c>
      <c r="E1122" s="344"/>
    </row>
    <row r="1123" ht="14.25" spans="1:5">
      <c r="A1123" s="357" t="s">
        <v>927</v>
      </c>
      <c r="B1123" s="311"/>
      <c r="C1123" s="311"/>
      <c r="D1123" s="311" t="s">
        <v>69</v>
      </c>
      <c r="E1123" s="344"/>
    </row>
    <row r="1124" ht="14.25" spans="1:5">
      <c r="A1124" s="357" t="s">
        <v>928</v>
      </c>
      <c r="B1124" s="311"/>
      <c r="C1124" s="311"/>
      <c r="D1124" s="311" t="s">
        <v>69</v>
      </c>
      <c r="E1124" s="344"/>
    </row>
    <row r="1125" ht="14.25" spans="1:5">
      <c r="A1125" s="357" t="s">
        <v>929</v>
      </c>
      <c r="B1125" s="311"/>
      <c r="C1125" s="311"/>
      <c r="D1125" s="311" t="s">
        <v>69</v>
      </c>
      <c r="E1125" s="344"/>
    </row>
    <row r="1126" ht="14.25" spans="1:5">
      <c r="A1126" s="357" t="s">
        <v>930</v>
      </c>
      <c r="B1126" s="311"/>
      <c r="C1126" s="311"/>
      <c r="D1126" s="311" t="s">
        <v>69</v>
      </c>
      <c r="E1126" s="344"/>
    </row>
    <row r="1127" ht="14.25" spans="1:5">
      <c r="A1127" s="357" t="s">
        <v>931</v>
      </c>
      <c r="B1127" s="311"/>
      <c r="C1127" s="311"/>
      <c r="D1127" s="311" t="s">
        <v>69</v>
      </c>
      <c r="E1127" s="344"/>
    </row>
    <row r="1128" ht="14.25" spans="1:5">
      <c r="A1128" s="357" t="s">
        <v>932</v>
      </c>
      <c r="B1128" s="311"/>
      <c r="C1128" s="311"/>
      <c r="D1128" s="311" t="s">
        <v>69</v>
      </c>
      <c r="E1128" s="344"/>
    </row>
    <row r="1129" ht="14.25" spans="1:5">
      <c r="A1129" s="357" t="s">
        <v>933</v>
      </c>
      <c r="B1129" s="311"/>
      <c r="C1129" s="311"/>
      <c r="D1129" s="311" t="s">
        <v>69</v>
      </c>
      <c r="E1129" s="344"/>
    </row>
    <row r="1130" ht="14.25" spans="1:5">
      <c r="A1130" s="357" t="s">
        <v>934</v>
      </c>
      <c r="B1130" s="311"/>
      <c r="C1130" s="311"/>
      <c r="D1130" s="311" t="s">
        <v>69</v>
      </c>
      <c r="E1130" s="344"/>
    </row>
    <row r="1131" ht="14.25" spans="1:5">
      <c r="A1131" s="357" t="s">
        <v>935</v>
      </c>
      <c r="B1131" s="311"/>
      <c r="C1131" s="311"/>
      <c r="D1131" s="311" t="s">
        <v>69</v>
      </c>
      <c r="E1131" s="344"/>
    </row>
    <row r="1132" ht="14.25" spans="1:5">
      <c r="A1132" s="357" t="s">
        <v>936</v>
      </c>
      <c r="B1132" s="311"/>
      <c r="C1132" s="311"/>
      <c r="D1132" s="311" t="s">
        <v>69</v>
      </c>
      <c r="E1132" s="344"/>
    </row>
    <row r="1133" ht="14.25" spans="1:5">
      <c r="A1133" s="357" t="s">
        <v>937</v>
      </c>
      <c r="B1133" s="311"/>
      <c r="C1133" s="311"/>
      <c r="D1133" s="311" t="s">
        <v>69</v>
      </c>
      <c r="E1133" s="344"/>
    </row>
    <row r="1134" ht="14.25" spans="1:5">
      <c r="A1134" s="357" t="s">
        <v>86</v>
      </c>
      <c r="B1134" s="311">
        <v>3124</v>
      </c>
      <c r="C1134" s="311">
        <v>2208</v>
      </c>
      <c r="D1134" s="311">
        <v>70.7</v>
      </c>
      <c r="E1134" s="344"/>
    </row>
    <row r="1135" ht="14.25" spans="1:5">
      <c r="A1135" s="357" t="s">
        <v>938</v>
      </c>
      <c r="B1135" s="311">
        <v>34</v>
      </c>
      <c r="C1135" s="311">
        <v>0</v>
      </c>
      <c r="D1135" s="311">
        <v>0</v>
      </c>
      <c r="E1135" s="344"/>
    </row>
    <row r="1136" ht="14.25" spans="1:5">
      <c r="A1136" s="357" t="s">
        <v>939</v>
      </c>
      <c r="B1136" s="311"/>
      <c r="C1136" s="311"/>
      <c r="D1136" s="311" t="s">
        <v>69</v>
      </c>
      <c r="E1136" s="344"/>
    </row>
    <row r="1137" ht="14.25" spans="1:5">
      <c r="A1137" s="357" t="s">
        <v>940</v>
      </c>
      <c r="B1137" s="311"/>
      <c r="C1137" s="311"/>
      <c r="D1137" s="311" t="s">
        <v>69</v>
      </c>
      <c r="E1137" s="344"/>
    </row>
    <row r="1138" ht="14.25" spans="1:5">
      <c r="A1138" s="357" t="s">
        <v>941</v>
      </c>
      <c r="B1138" s="311"/>
      <c r="C1138" s="311"/>
      <c r="D1138" s="311" t="s">
        <v>69</v>
      </c>
      <c r="E1138" s="344"/>
    </row>
    <row r="1139" ht="14.25" spans="1:5">
      <c r="A1139" s="357" t="s">
        <v>942</v>
      </c>
      <c r="B1139" s="311"/>
      <c r="C1139" s="311"/>
      <c r="D1139" s="311" t="s">
        <v>69</v>
      </c>
      <c r="E1139" s="344"/>
    </row>
    <row r="1140" ht="14.25" spans="1:5">
      <c r="A1140" s="357" t="s">
        <v>943</v>
      </c>
      <c r="B1140" s="311">
        <v>34</v>
      </c>
      <c r="C1140" s="311"/>
      <c r="D1140" s="311">
        <v>0</v>
      </c>
      <c r="E1140" s="344"/>
    </row>
    <row r="1141" ht="14.25" spans="1:5">
      <c r="A1141" s="357" t="s">
        <v>944</v>
      </c>
      <c r="B1141" s="311"/>
      <c r="C1141" s="311"/>
      <c r="D1141" s="311" t="s">
        <v>69</v>
      </c>
      <c r="E1141" s="344"/>
    </row>
    <row r="1142" ht="14.25" spans="1:5">
      <c r="A1142" s="357" t="s">
        <v>945</v>
      </c>
      <c r="B1142" s="311"/>
      <c r="C1142" s="311"/>
      <c r="D1142" s="311" t="s">
        <v>69</v>
      </c>
      <c r="E1142" s="344"/>
    </row>
    <row r="1143" ht="14.25" spans="1:5">
      <c r="A1143" s="357" t="s">
        <v>946</v>
      </c>
      <c r="B1143" s="311"/>
      <c r="C1143" s="311"/>
      <c r="D1143" s="311" t="s">
        <v>69</v>
      </c>
      <c r="E1143" s="344"/>
    </row>
    <row r="1144" ht="14.25" spans="1:5">
      <c r="A1144" s="357" t="s">
        <v>947</v>
      </c>
      <c r="B1144" s="311"/>
      <c r="C1144" s="311"/>
      <c r="D1144" s="311" t="s">
        <v>69</v>
      </c>
      <c r="E1144" s="344"/>
    </row>
    <row r="1145" ht="14.25" spans="1:5">
      <c r="A1145" s="357" t="s">
        <v>948</v>
      </c>
      <c r="B1145" s="311"/>
      <c r="C1145" s="311"/>
      <c r="D1145" s="311" t="s">
        <v>69</v>
      </c>
      <c r="E1145" s="344"/>
    </row>
    <row r="1146" ht="14.25" spans="1:5">
      <c r="A1146" s="357" t="s">
        <v>949</v>
      </c>
      <c r="B1146" s="311">
        <v>2880</v>
      </c>
      <c r="C1146" s="311">
        <v>1998</v>
      </c>
      <c r="D1146" s="311">
        <v>71.5</v>
      </c>
      <c r="E1146" s="344"/>
    </row>
    <row r="1147" ht="14.25" spans="1:5">
      <c r="A1147" s="357" t="s">
        <v>950</v>
      </c>
      <c r="B1147" s="311">
        <v>2880</v>
      </c>
      <c r="C1147" s="311">
        <v>1998</v>
      </c>
      <c r="D1147" s="311">
        <v>71.5</v>
      </c>
      <c r="E1147" s="344"/>
    </row>
    <row r="1148" ht="14.25" spans="1:5">
      <c r="A1148" s="357" t="s">
        <v>951</v>
      </c>
      <c r="B1148" s="311"/>
      <c r="C1148" s="311"/>
      <c r="D1148" s="311" t="s">
        <v>69</v>
      </c>
      <c r="E1148" s="344"/>
    </row>
    <row r="1149" ht="14.25" spans="1:5">
      <c r="A1149" s="357" t="s">
        <v>952</v>
      </c>
      <c r="B1149" s="311"/>
      <c r="C1149" s="311"/>
      <c r="D1149" s="311" t="s">
        <v>69</v>
      </c>
      <c r="E1149" s="344"/>
    </row>
    <row r="1150" ht="14.25" spans="1:5">
      <c r="A1150" s="357" t="s">
        <v>953</v>
      </c>
      <c r="B1150" s="311">
        <v>0</v>
      </c>
      <c r="C1150" s="311">
        <v>0</v>
      </c>
      <c r="D1150" s="311" t="s">
        <v>69</v>
      </c>
      <c r="E1150" s="344"/>
    </row>
    <row r="1151" ht="14.25" spans="1:5">
      <c r="A1151" s="357" t="s">
        <v>954</v>
      </c>
      <c r="B1151" s="311"/>
      <c r="C1151" s="311"/>
      <c r="D1151" s="311" t="s">
        <v>69</v>
      </c>
      <c r="E1151" s="344"/>
    </row>
    <row r="1152" ht="14.25" spans="1:5">
      <c r="A1152" s="357" t="s">
        <v>955</v>
      </c>
      <c r="B1152" s="311"/>
      <c r="C1152" s="311"/>
      <c r="D1152" s="311" t="s">
        <v>69</v>
      </c>
      <c r="E1152" s="344"/>
    </row>
    <row r="1153" ht="14.25" spans="1:5">
      <c r="A1153" s="357" t="s">
        <v>956</v>
      </c>
      <c r="B1153" s="311"/>
      <c r="C1153" s="311"/>
      <c r="D1153" s="311" t="s">
        <v>69</v>
      </c>
      <c r="E1153" s="344"/>
    </row>
    <row r="1154" ht="14.25" spans="1:5">
      <c r="A1154" s="357" t="s">
        <v>87</v>
      </c>
      <c r="B1154" s="311">
        <v>0</v>
      </c>
      <c r="C1154" s="311">
        <v>0</v>
      </c>
      <c r="D1154" s="311" t="s">
        <v>69</v>
      </c>
      <c r="E1154" s="344"/>
    </row>
    <row r="1155" ht="14.25" spans="1:5">
      <c r="A1155" s="357" t="s">
        <v>957</v>
      </c>
      <c r="B1155" s="311">
        <v>0</v>
      </c>
      <c r="C1155" s="311">
        <v>0</v>
      </c>
      <c r="D1155" s="311" t="s">
        <v>69</v>
      </c>
      <c r="E1155" s="344"/>
    </row>
    <row r="1156" ht="14.25" spans="1:5">
      <c r="A1156" s="357" t="s">
        <v>96</v>
      </c>
      <c r="B1156" s="311"/>
      <c r="C1156" s="311"/>
      <c r="D1156" s="311" t="s">
        <v>69</v>
      </c>
      <c r="E1156" s="344"/>
    </row>
    <row r="1157" ht="14.25" spans="1:5">
      <c r="A1157" s="357" t="s">
        <v>97</v>
      </c>
      <c r="B1157" s="311"/>
      <c r="C1157" s="311"/>
      <c r="D1157" s="311" t="s">
        <v>69</v>
      </c>
      <c r="E1157" s="344"/>
    </row>
    <row r="1158" ht="14.25" spans="1:5">
      <c r="A1158" s="357" t="s">
        <v>98</v>
      </c>
      <c r="B1158" s="311"/>
      <c r="C1158" s="311"/>
      <c r="D1158" s="311" t="s">
        <v>69</v>
      </c>
      <c r="E1158" s="344"/>
    </row>
    <row r="1159" ht="14.25" spans="1:5">
      <c r="A1159" s="357" t="s">
        <v>958</v>
      </c>
      <c r="B1159" s="311"/>
      <c r="C1159" s="311"/>
      <c r="D1159" s="311" t="s">
        <v>69</v>
      </c>
      <c r="E1159" s="344"/>
    </row>
    <row r="1160" ht="14.25" spans="1:5">
      <c r="A1160" s="357" t="s">
        <v>959</v>
      </c>
      <c r="B1160" s="311"/>
      <c r="C1160" s="311"/>
      <c r="D1160" s="311" t="s">
        <v>69</v>
      </c>
      <c r="E1160" s="344"/>
    </row>
    <row r="1161" ht="14.25" spans="1:5">
      <c r="A1161" s="357" t="s">
        <v>960</v>
      </c>
      <c r="B1161" s="311"/>
      <c r="C1161" s="311"/>
      <c r="D1161" s="311" t="s">
        <v>69</v>
      </c>
      <c r="E1161" s="344"/>
    </row>
    <row r="1162" ht="14.25" spans="1:5">
      <c r="A1162" s="357" t="s">
        <v>961</v>
      </c>
      <c r="B1162" s="311"/>
      <c r="C1162" s="311"/>
      <c r="D1162" s="311" t="s">
        <v>69</v>
      </c>
      <c r="E1162" s="344"/>
    </row>
    <row r="1163" ht="14.25" spans="1:5">
      <c r="A1163" s="357" t="s">
        <v>962</v>
      </c>
      <c r="B1163" s="311"/>
      <c r="C1163" s="311"/>
      <c r="D1163" s="311" t="s">
        <v>69</v>
      </c>
      <c r="E1163" s="344"/>
    </row>
    <row r="1164" ht="14.25" spans="1:5">
      <c r="A1164" s="357" t="s">
        <v>963</v>
      </c>
      <c r="B1164" s="311"/>
      <c r="C1164" s="311"/>
      <c r="D1164" s="311" t="s">
        <v>69</v>
      </c>
      <c r="E1164" s="344"/>
    </row>
    <row r="1165" ht="14.25" spans="1:5">
      <c r="A1165" s="357" t="s">
        <v>964</v>
      </c>
      <c r="B1165" s="311"/>
      <c r="C1165" s="311"/>
      <c r="D1165" s="311" t="s">
        <v>69</v>
      </c>
      <c r="E1165" s="344"/>
    </row>
    <row r="1166" ht="14.25" spans="1:5">
      <c r="A1166" s="357" t="s">
        <v>965</v>
      </c>
      <c r="B1166" s="311"/>
      <c r="C1166" s="311"/>
      <c r="D1166" s="311" t="s">
        <v>69</v>
      </c>
      <c r="E1166" s="344"/>
    </row>
    <row r="1167" ht="14.25" spans="1:5">
      <c r="A1167" s="357" t="s">
        <v>966</v>
      </c>
      <c r="B1167" s="311"/>
      <c r="C1167" s="311"/>
      <c r="D1167" s="311" t="s">
        <v>69</v>
      </c>
      <c r="E1167" s="344"/>
    </row>
    <row r="1168" ht="14.25" spans="1:5">
      <c r="A1168" s="357" t="s">
        <v>105</v>
      </c>
      <c r="B1168" s="311"/>
      <c r="C1168" s="311"/>
      <c r="D1168" s="311" t="s">
        <v>69</v>
      </c>
      <c r="E1168" s="344"/>
    </row>
    <row r="1169" ht="14.25" spans="1:5">
      <c r="A1169" s="357" t="s">
        <v>967</v>
      </c>
      <c r="B1169" s="311"/>
      <c r="C1169" s="311"/>
      <c r="D1169" s="311" t="s">
        <v>69</v>
      </c>
      <c r="E1169" s="344"/>
    </row>
    <row r="1170" ht="14.25" spans="1:5">
      <c r="A1170" s="357" t="s">
        <v>968</v>
      </c>
      <c r="B1170" s="311">
        <v>0</v>
      </c>
      <c r="C1170" s="311">
        <v>0</v>
      </c>
      <c r="D1170" s="311" t="s">
        <v>69</v>
      </c>
      <c r="E1170" s="344"/>
    </row>
    <row r="1171" ht="14.25" spans="1:5">
      <c r="A1171" s="357" t="s">
        <v>96</v>
      </c>
      <c r="B1171" s="311"/>
      <c r="C1171" s="311"/>
      <c r="D1171" s="311" t="s">
        <v>69</v>
      </c>
      <c r="E1171" s="344"/>
    </row>
    <row r="1172" ht="14.25" spans="1:5">
      <c r="A1172" s="357" t="s">
        <v>97</v>
      </c>
      <c r="B1172" s="311"/>
      <c r="C1172" s="311"/>
      <c r="D1172" s="311" t="s">
        <v>69</v>
      </c>
      <c r="E1172" s="344"/>
    </row>
    <row r="1173" ht="14.25" spans="1:5">
      <c r="A1173" s="357" t="s">
        <v>98</v>
      </c>
      <c r="B1173" s="311"/>
      <c r="C1173" s="311"/>
      <c r="D1173" s="311" t="s">
        <v>69</v>
      </c>
      <c r="E1173" s="344"/>
    </row>
    <row r="1174" ht="14.25" spans="1:5">
      <c r="A1174" s="357" t="s">
        <v>969</v>
      </c>
      <c r="B1174" s="311"/>
      <c r="C1174" s="311"/>
      <c r="D1174" s="311" t="s">
        <v>69</v>
      </c>
      <c r="E1174" s="344"/>
    </row>
    <row r="1175" ht="14.25" spans="1:5">
      <c r="A1175" s="357" t="s">
        <v>970</v>
      </c>
      <c r="B1175" s="311"/>
      <c r="C1175" s="311"/>
      <c r="D1175" s="311" t="s">
        <v>69</v>
      </c>
      <c r="E1175" s="344"/>
    </row>
    <row r="1176" ht="14.25" spans="1:5">
      <c r="A1176" s="357" t="s">
        <v>971</v>
      </c>
      <c r="B1176" s="311"/>
      <c r="C1176" s="311"/>
      <c r="D1176" s="311" t="s">
        <v>69</v>
      </c>
      <c r="E1176" s="344"/>
    </row>
    <row r="1177" ht="14.25" spans="1:5">
      <c r="A1177" s="357" t="s">
        <v>972</v>
      </c>
      <c r="B1177" s="311"/>
      <c r="C1177" s="311"/>
      <c r="D1177" s="311" t="s">
        <v>69</v>
      </c>
      <c r="E1177" s="344"/>
    </row>
    <row r="1178" ht="14.25" spans="1:5">
      <c r="A1178" s="357" t="s">
        <v>973</v>
      </c>
      <c r="B1178" s="311"/>
      <c r="C1178" s="311"/>
      <c r="D1178" s="311" t="s">
        <v>69</v>
      </c>
      <c r="E1178" s="344"/>
    </row>
    <row r="1179" ht="14.25" spans="1:5">
      <c r="A1179" s="357" t="s">
        <v>974</v>
      </c>
      <c r="B1179" s="311"/>
      <c r="C1179" s="311"/>
      <c r="D1179" s="311" t="s">
        <v>69</v>
      </c>
      <c r="E1179" s="344"/>
    </row>
    <row r="1180" ht="14.25" spans="1:5">
      <c r="A1180" s="357" t="s">
        <v>975</v>
      </c>
      <c r="B1180" s="311"/>
      <c r="C1180" s="311"/>
      <c r="D1180" s="311" t="s">
        <v>69</v>
      </c>
      <c r="E1180" s="344"/>
    </row>
    <row r="1181" ht="14.25" spans="1:5">
      <c r="A1181" s="357" t="s">
        <v>976</v>
      </c>
      <c r="B1181" s="311"/>
      <c r="C1181" s="311"/>
      <c r="D1181" s="311" t="s">
        <v>69</v>
      </c>
      <c r="E1181" s="344"/>
    </row>
    <row r="1182" ht="14.25" spans="1:5">
      <c r="A1182" s="357" t="s">
        <v>105</v>
      </c>
      <c r="B1182" s="311"/>
      <c r="C1182" s="311"/>
      <c r="D1182" s="311" t="s">
        <v>69</v>
      </c>
      <c r="E1182" s="344"/>
    </row>
    <row r="1183" ht="14.25" spans="1:5">
      <c r="A1183" s="357" t="s">
        <v>977</v>
      </c>
      <c r="B1183" s="311"/>
      <c r="C1183" s="311"/>
      <c r="D1183" s="311" t="s">
        <v>69</v>
      </c>
      <c r="E1183" s="344"/>
    </row>
    <row r="1184" ht="14.25" spans="1:5">
      <c r="A1184" s="357" t="s">
        <v>978</v>
      </c>
      <c r="B1184" s="311">
        <v>0</v>
      </c>
      <c r="C1184" s="311">
        <v>0</v>
      </c>
      <c r="D1184" s="311" t="s">
        <v>69</v>
      </c>
      <c r="E1184" s="344"/>
    </row>
    <row r="1185" ht="14.25" spans="1:5">
      <c r="A1185" s="357" t="s">
        <v>979</v>
      </c>
      <c r="B1185" s="311"/>
      <c r="C1185" s="311"/>
      <c r="D1185" s="311" t="s">
        <v>69</v>
      </c>
      <c r="E1185" s="344"/>
    </row>
    <row r="1186" ht="14.25" spans="1:5">
      <c r="A1186" s="357" t="s">
        <v>980</v>
      </c>
      <c r="B1186" s="311"/>
      <c r="C1186" s="311"/>
      <c r="D1186" s="311" t="s">
        <v>69</v>
      </c>
      <c r="E1186" s="344"/>
    </row>
    <row r="1187" ht="14.25" spans="1:5">
      <c r="A1187" s="357" t="s">
        <v>981</v>
      </c>
      <c r="B1187" s="311"/>
      <c r="C1187" s="311"/>
      <c r="D1187" s="311" t="s">
        <v>69</v>
      </c>
      <c r="E1187" s="344"/>
    </row>
    <row r="1188" ht="14.25" spans="1:5">
      <c r="A1188" s="357" t="s">
        <v>982</v>
      </c>
      <c r="B1188" s="311"/>
      <c r="C1188" s="311"/>
      <c r="D1188" s="311" t="s">
        <v>69</v>
      </c>
      <c r="E1188" s="344"/>
    </row>
    <row r="1189" ht="14.25" spans="1:5">
      <c r="A1189" s="357" t="s">
        <v>983</v>
      </c>
      <c r="B1189" s="311">
        <v>0</v>
      </c>
      <c r="C1189" s="311">
        <v>0</v>
      </c>
      <c r="D1189" s="311" t="s">
        <v>69</v>
      </c>
      <c r="E1189" s="344"/>
    </row>
    <row r="1190" ht="14.25" spans="1:5">
      <c r="A1190" s="357" t="s">
        <v>984</v>
      </c>
      <c r="B1190" s="311"/>
      <c r="C1190" s="311"/>
      <c r="D1190" s="311" t="s">
        <v>69</v>
      </c>
      <c r="E1190" s="344"/>
    </row>
    <row r="1191" ht="14.25" spans="1:5">
      <c r="A1191" s="357" t="s">
        <v>985</v>
      </c>
      <c r="B1191" s="311"/>
      <c r="C1191" s="311"/>
      <c r="D1191" s="311" t="s">
        <v>69</v>
      </c>
      <c r="E1191" s="344"/>
    </row>
    <row r="1192" ht="14.25" spans="1:5">
      <c r="A1192" s="357" t="s">
        <v>986</v>
      </c>
      <c r="B1192" s="311"/>
      <c r="C1192" s="311"/>
      <c r="D1192" s="311" t="s">
        <v>69</v>
      </c>
      <c r="E1192" s="344"/>
    </row>
    <row r="1193" ht="14.25" spans="1:5">
      <c r="A1193" s="357" t="s">
        <v>987</v>
      </c>
      <c r="B1193" s="311"/>
      <c r="C1193" s="311"/>
      <c r="D1193" s="311" t="s">
        <v>69</v>
      </c>
      <c r="E1193" s="344"/>
    </row>
    <row r="1194" ht="14.25" spans="1:5">
      <c r="A1194" s="357" t="s">
        <v>988</v>
      </c>
      <c r="B1194" s="311"/>
      <c r="C1194" s="311"/>
      <c r="D1194" s="311" t="s">
        <v>69</v>
      </c>
      <c r="E1194" s="344"/>
    </row>
    <row r="1195" ht="14.25" spans="1:5">
      <c r="A1195" s="357" t="s">
        <v>989</v>
      </c>
      <c r="B1195" s="311">
        <v>0</v>
      </c>
      <c r="C1195" s="311">
        <v>0</v>
      </c>
      <c r="D1195" s="311" t="s">
        <v>69</v>
      </c>
      <c r="E1195" s="344"/>
    </row>
    <row r="1196" ht="14.25" spans="1:5">
      <c r="A1196" s="357" t="s">
        <v>990</v>
      </c>
      <c r="B1196" s="311"/>
      <c r="C1196" s="311"/>
      <c r="D1196" s="311" t="s">
        <v>69</v>
      </c>
      <c r="E1196" s="344"/>
    </row>
    <row r="1197" ht="14.25" spans="1:5">
      <c r="A1197" s="357" t="s">
        <v>991</v>
      </c>
      <c r="B1197" s="311"/>
      <c r="C1197" s="311"/>
      <c r="D1197" s="311" t="s">
        <v>69</v>
      </c>
      <c r="E1197" s="344"/>
    </row>
    <row r="1198" ht="14.25" spans="1:5">
      <c r="A1198" s="357" t="s">
        <v>992</v>
      </c>
      <c r="B1198" s="311"/>
      <c r="C1198" s="311"/>
      <c r="D1198" s="311" t="s">
        <v>69</v>
      </c>
      <c r="E1198" s="344"/>
    </row>
    <row r="1199" ht="14.25" spans="1:5">
      <c r="A1199" s="357" t="s">
        <v>993</v>
      </c>
      <c r="B1199" s="311"/>
      <c r="C1199" s="311"/>
      <c r="D1199" s="311" t="s">
        <v>69</v>
      </c>
      <c r="E1199" s="344"/>
    </row>
    <row r="1200" ht="14.25" spans="1:5">
      <c r="A1200" s="357" t="s">
        <v>994</v>
      </c>
      <c r="B1200" s="311"/>
      <c r="C1200" s="311"/>
      <c r="D1200" s="311" t="s">
        <v>69</v>
      </c>
      <c r="E1200" s="344"/>
    </row>
    <row r="1201" ht="14.25" spans="1:5">
      <c r="A1201" s="357" t="s">
        <v>995</v>
      </c>
      <c r="B1201" s="311"/>
      <c r="C1201" s="311"/>
      <c r="D1201" s="311" t="s">
        <v>69</v>
      </c>
      <c r="E1201" s="344"/>
    </row>
    <row r="1202" ht="14.25" spans="1:5">
      <c r="A1202" s="357" t="s">
        <v>996</v>
      </c>
      <c r="B1202" s="311"/>
      <c r="C1202" s="311"/>
      <c r="D1202" s="311" t="s">
        <v>69</v>
      </c>
      <c r="E1202" s="344"/>
    </row>
    <row r="1203" ht="14.25" spans="1:5">
      <c r="A1203" s="357" t="s">
        <v>997</v>
      </c>
      <c r="B1203" s="311"/>
      <c r="C1203" s="311"/>
      <c r="D1203" s="311" t="s">
        <v>69</v>
      </c>
      <c r="E1203" s="344"/>
    </row>
    <row r="1204" ht="14.25" spans="1:5">
      <c r="A1204" s="357" t="s">
        <v>998</v>
      </c>
      <c r="B1204" s="311"/>
      <c r="C1204" s="311"/>
      <c r="D1204" s="311" t="s">
        <v>69</v>
      </c>
      <c r="E1204" s="344"/>
    </row>
    <row r="1205" ht="14.25" spans="1:5">
      <c r="A1205" s="357" t="s">
        <v>999</v>
      </c>
      <c r="B1205" s="311"/>
      <c r="C1205" s="311"/>
      <c r="D1205" s="311" t="s">
        <v>69</v>
      </c>
      <c r="E1205" s="344"/>
    </row>
    <row r="1206" ht="14.25" spans="1:5">
      <c r="A1206" s="357" t="s">
        <v>1000</v>
      </c>
      <c r="B1206" s="311"/>
      <c r="C1206" s="311"/>
      <c r="D1206" s="311" t="s">
        <v>69</v>
      </c>
      <c r="E1206" s="344"/>
    </row>
    <row r="1207" ht="14.25" spans="1:5">
      <c r="A1207" s="357" t="s">
        <v>88</v>
      </c>
      <c r="B1207" s="311">
        <v>262</v>
      </c>
      <c r="C1207" s="311">
        <v>510</v>
      </c>
      <c r="D1207" s="311">
        <v>194.7</v>
      </c>
      <c r="E1207" s="344"/>
    </row>
    <row r="1208" ht="14.25" spans="1:5">
      <c r="A1208" s="357" t="s">
        <v>1001</v>
      </c>
      <c r="B1208" s="311">
        <v>122</v>
      </c>
      <c r="C1208" s="311">
        <v>224</v>
      </c>
      <c r="D1208" s="311">
        <v>183.6</v>
      </c>
      <c r="E1208" s="344"/>
    </row>
    <row r="1209" ht="14.25" spans="1:5">
      <c r="A1209" s="357" t="s">
        <v>96</v>
      </c>
      <c r="B1209" s="311">
        <v>102</v>
      </c>
      <c r="C1209" s="311">
        <v>139</v>
      </c>
      <c r="D1209" s="311">
        <v>136.3</v>
      </c>
      <c r="E1209" s="344"/>
    </row>
    <row r="1210" ht="14.25" spans="1:5">
      <c r="A1210" s="357" t="s">
        <v>97</v>
      </c>
      <c r="B1210" s="311"/>
      <c r="C1210" s="311"/>
      <c r="D1210" s="311" t="s">
        <v>69</v>
      </c>
      <c r="E1210" s="344"/>
    </row>
    <row r="1211" ht="14.25" spans="1:5">
      <c r="A1211" s="357" t="s">
        <v>98</v>
      </c>
      <c r="B1211" s="311"/>
      <c r="C1211" s="311"/>
      <c r="D1211" s="311" t="s">
        <v>69</v>
      </c>
      <c r="E1211" s="344"/>
    </row>
    <row r="1212" ht="14.25" spans="1:5">
      <c r="A1212" s="357" t="s">
        <v>1002</v>
      </c>
      <c r="B1212" s="311"/>
      <c r="C1212" s="311"/>
      <c r="D1212" s="311" t="s">
        <v>69</v>
      </c>
      <c r="E1212" s="344"/>
    </row>
    <row r="1213" ht="14.25" spans="1:5">
      <c r="A1213" s="357" t="s">
        <v>1003</v>
      </c>
      <c r="B1213" s="311"/>
      <c r="C1213" s="311"/>
      <c r="D1213" s="311" t="s">
        <v>69</v>
      </c>
      <c r="E1213" s="344"/>
    </row>
    <row r="1214" ht="14.25" spans="1:5">
      <c r="A1214" s="357" t="s">
        <v>1004</v>
      </c>
      <c r="B1214" s="311"/>
      <c r="C1214" s="311"/>
      <c r="D1214" s="311" t="s">
        <v>69</v>
      </c>
      <c r="E1214" s="344"/>
    </row>
    <row r="1215" ht="14.25" spans="1:5">
      <c r="A1215" s="357" t="s">
        <v>1005</v>
      </c>
      <c r="B1215" s="311"/>
      <c r="C1215" s="311"/>
      <c r="D1215" s="311" t="s">
        <v>69</v>
      </c>
      <c r="E1215" s="344"/>
    </row>
    <row r="1216" ht="14.25" spans="1:5">
      <c r="A1216" s="357" t="s">
        <v>1006</v>
      </c>
      <c r="B1216" s="311"/>
      <c r="C1216" s="311">
        <v>10</v>
      </c>
      <c r="D1216" s="311" t="s">
        <v>69</v>
      </c>
      <c r="E1216" s="344"/>
    </row>
    <row r="1217" ht="14.25" spans="1:5">
      <c r="A1217" s="357" t="s">
        <v>1007</v>
      </c>
      <c r="B1217" s="311"/>
      <c r="C1217" s="311"/>
      <c r="D1217" s="311" t="s">
        <v>69</v>
      </c>
      <c r="E1217" s="344"/>
    </row>
    <row r="1218" ht="14.25" spans="1:5">
      <c r="A1218" s="357" t="s">
        <v>105</v>
      </c>
      <c r="B1218" s="311"/>
      <c r="C1218" s="311"/>
      <c r="D1218" s="311" t="s">
        <v>69</v>
      </c>
      <c r="E1218" s="344"/>
    </row>
    <row r="1219" ht="14.25" spans="1:5">
      <c r="A1219" s="357" t="s">
        <v>1008</v>
      </c>
      <c r="B1219" s="311">
        <v>20</v>
      </c>
      <c r="C1219" s="311">
        <v>75</v>
      </c>
      <c r="D1219" s="311">
        <v>375</v>
      </c>
      <c r="E1219" s="344"/>
    </row>
    <row r="1220" ht="14.25" spans="1:5">
      <c r="A1220" s="357" t="s">
        <v>1009</v>
      </c>
      <c r="B1220" s="311">
        <v>140</v>
      </c>
      <c r="C1220" s="311">
        <v>276</v>
      </c>
      <c r="D1220" s="311">
        <v>197.1</v>
      </c>
      <c r="E1220" s="344"/>
    </row>
    <row r="1221" ht="14.25" spans="1:5">
      <c r="A1221" s="357" t="s">
        <v>96</v>
      </c>
      <c r="B1221" s="311"/>
      <c r="C1221" s="311">
        <v>120</v>
      </c>
      <c r="D1221" s="311" t="s">
        <v>69</v>
      </c>
      <c r="E1221" s="344"/>
    </row>
    <row r="1222" ht="14.25" spans="1:5">
      <c r="A1222" s="357" t="s">
        <v>421</v>
      </c>
      <c r="B1222" s="311"/>
      <c r="C1222" s="311"/>
      <c r="D1222" s="311" t="s">
        <v>69</v>
      </c>
      <c r="E1222" s="344"/>
    </row>
    <row r="1223" ht="14.25" spans="1:5">
      <c r="A1223" s="357" t="s">
        <v>98</v>
      </c>
      <c r="B1223" s="311"/>
      <c r="C1223" s="311"/>
      <c r="D1223" s="311" t="s">
        <v>69</v>
      </c>
      <c r="E1223" s="344"/>
    </row>
    <row r="1224" ht="14.25" spans="1:5">
      <c r="A1224" s="357" t="s">
        <v>1010</v>
      </c>
      <c r="B1224" s="311"/>
      <c r="C1224" s="311"/>
      <c r="D1224" s="311" t="s">
        <v>69</v>
      </c>
      <c r="E1224" s="344"/>
    </row>
    <row r="1225" ht="14.25" spans="1:5">
      <c r="A1225" s="357" t="s">
        <v>1011</v>
      </c>
      <c r="B1225" s="311">
        <v>140</v>
      </c>
      <c r="C1225" s="311">
        <v>156</v>
      </c>
      <c r="D1225" s="311">
        <v>111.4</v>
      </c>
      <c r="E1225" s="344"/>
    </row>
    <row r="1226" ht="14.25" spans="1:5">
      <c r="A1226" s="357" t="s">
        <v>1012</v>
      </c>
      <c r="B1226" s="311">
        <v>0</v>
      </c>
      <c r="C1226" s="311">
        <v>0</v>
      </c>
      <c r="D1226" s="311" t="s">
        <v>69</v>
      </c>
      <c r="E1226" s="344"/>
    </row>
    <row r="1227" ht="14.25" spans="1:5">
      <c r="A1227" s="357" t="s">
        <v>96</v>
      </c>
      <c r="B1227" s="311"/>
      <c r="C1227" s="311"/>
      <c r="D1227" s="311" t="s">
        <v>69</v>
      </c>
      <c r="E1227" s="344"/>
    </row>
    <row r="1228" ht="14.25" spans="1:5">
      <c r="A1228" s="357" t="s">
        <v>97</v>
      </c>
      <c r="B1228" s="311"/>
      <c r="C1228" s="311"/>
      <c r="D1228" s="311" t="s">
        <v>69</v>
      </c>
      <c r="E1228" s="344"/>
    </row>
    <row r="1229" ht="14.25" spans="1:5">
      <c r="A1229" s="357" t="s">
        <v>98</v>
      </c>
      <c r="B1229" s="311"/>
      <c r="C1229" s="311"/>
      <c r="D1229" s="311" t="s">
        <v>69</v>
      </c>
      <c r="E1229" s="344"/>
    </row>
    <row r="1230" ht="14.25" spans="1:5">
      <c r="A1230" s="357" t="s">
        <v>1013</v>
      </c>
      <c r="B1230" s="311"/>
      <c r="C1230" s="311"/>
      <c r="D1230" s="311" t="s">
        <v>69</v>
      </c>
      <c r="E1230" s="344"/>
    </row>
    <row r="1231" ht="14.25" spans="1:5">
      <c r="A1231" s="357" t="s">
        <v>1014</v>
      </c>
      <c r="B1231" s="311"/>
      <c r="C1231" s="311"/>
      <c r="D1231" s="311" t="s">
        <v>69</v>
      </c>
      <c r="E1231" s="344"/>
    </row>
    <row r="1232" ht="14.25" spans="1:5">
      <c r="A1232" s="357" t="s">
        <v>1015</v>
      </c>
      <c r="B1232" s="311">
        <v>0</v>
      </c>
      <c r="C1232" s="311">
        <v>0</v>
      </c>
      <c r="D1232" s="311" t="s">
        <v>69</v>
      </c>
      <c r="E1232" s="344"/>
    </row>
    <row r="1233" ht="14.25" spans="1:5">
      <c r="A1233" s="357" t="s">
        <v>96</v>
      </c>
      <c r="B1233" s="311"/>
      <c r="C1233" s="311"/>
      <c r="D1233" s="311" t="s">
        <v>69</v>
      </c>
      <c r="E1233" s="344"/>
    </row>
    <row r="1234" ht="14.25" spans="1:5">
      <c r="A1234" s="357" t="s">
        <v>97</v>
      </c>
      <c r="B1234" s="311"/>
      <c r="C1234" s="311"/>
      <c r="D1234" s="311" t="s">
        <v>69</v>
      </c>
      <c r="E1234" s="344"/>
    </row>
    <row r="1235" ht="14.25" spans="1:5">
      <c r="A1235" s="357" t="s">
        <v>98</v>
      </c>
      <c r="B1235" s="311"/>
      <c r="C1235" s="311"/>
      <c r="D1235" s="311" t="s">
        <v>69</v>
      </c>
      <c r="E1235" s="344"/>
    </row>
    <row r="1236" ht="14.25" spans="1:5">
      <c r="A1236" s="357" t="s">
        <v>1016</v>
      </c>
      <c r="B1236" s="311"/>
      <c r="C1236" s="311"/>
      <c r="D1236" s="311" t="s">
        <v>69</v>
      </c>
      <c r="E1236" s="344"/>
    </row>
    <row r="1237" ht="14.25" spans="1:5">
      <c r="A1237" s="357" t="s">
        <v>1017</v>
      </c>
      <c r="B1237" s="311"/>
      <c r="C1237" s="311"/>
      <c r="D1237" s="311" t="s">
        <v>69</v>
      </c>
      <c r="E1237" s="344"/>
    </row>
    <row r="1238" ht="14.25" spans="1:5">
      <c r="A1238" s="357" t="s">
        <v>105</v>
      </c>
      <c r="B1238" s="311"/>
      <c r="C1238" s="311"/>
      <c r="D1238" s="311" t="s">
        <v>69</v>
      </c>
      <c r="E1238" s="344"/>
    </row>
    <row r="1239" ht="14.25" spans="1:5">
      <c r="A1239" s="357" t="s">
        <v>1018</v>
      </c>
      <c r="B1239" s="311"/>
      <c r="C1239" s="311"/>
      <c r="D1239" s="311" t="s">
        <v>69</v>
      </c>
      <c r="E1239" s="344"/>
    </row>
    <row r="1240" ht="14.25" spans="1:5">
      <c r="A1240" s="357" t="s">
        <v>1019</v>
      </c>
      <c r="B1240" s="311">
        <v>0</v>
      </c>
      <c r="C1240" s="311">
        <v>0</v>
      </c>
      <c r="D1240" s="311" t="s">
        <v>69</v>
      </c>
      <c r="E1240" s="344"/>
    </row>
    <row r="1241" ht="14.25" spans="1:5">
      <c r="A1241" s="357" t="s">
        <v>96</v>
      </c>
      <c r="B1241" s="311"/>
      <c r="C1241" s="311"/>
      <c r="D1241" s="311" t="s">
        <v>69</v>
      </c>
      <c r="E1241" s="344"/>
    </row>
    <row r="1242" ht="14.25" spans="1:5">
      <c r="A1242" s="357" t="s">
        <v>97</v>
      </c>
      <c r="B1242" s="311"/>
      <c r="C1242" s="311"/>
      <c r="D1242" s="311" t="s">
        <v>69</v>
      </c>
      <c r="E1242" s="344"/>
    </row>
    <row r="1243" ht="14.25" spans="1:5">
      <c r="A1243" s="357" t="s">
        <v>98</v>
      </c>
      <c r="B1243" s="311"/>
      <c r="C1243" s="311"/>
      <c r="D1243" s="311" t="s">
        <v>69</v>
      </c>
      <c r="E1243" s="344"/>
    </row>
    <row r="1244" ht="14.25" spans="1:5">
      <c r="A1244" s="357" t="s">
        <v>1020</v>
      </c>
      <c r="B1244" s="311"/>
      <c r="C1244" s="311"/>
      <c r="D1244" s="311" t="s">
        <v>69</v>
      </c>
      <c r="E1244" s="344"/>
    </row>
    <row r="1245" ht="14.25" spans="1:5">
      <c r="A1245" s="357" t="s">
        <v>1021</v>
      </c>
      <c r="B1245" s="311"/>
      <c r="C1245" s="311"/>
      <c r="D1245" s="311" t="s">
        <v>69</v>
      </c>
      <c r="E1245" s="344"/>
    </row>
    <row r="1246" ht="14.25" spans="1:5">
      <c r="A1246" s="357" t="s">
        <v>1022</v>
      </c>
      <c r="B1246" s="311"/>
      <c r="C1246" s="311"/>
      <c r="D1246" s="311" t="s">
        <v>69</v>
      </c>
      <c r="E1246" s="344"/>
    </row>
    <row r="1247" ht="14.25" spans="1:5">
      <c r="A1247" s="357" t="s">
        <v>1023</v>
      </c>
      <c r="B1247" s="311"/>
      <c r="C1247" s="311"/>
      <c r="D1247" s="311" t="s">
        <v>69</v>
      </c>
      <c r="E1247" s="344"/>
    </row>
    <row r="1248" ht="14.25" spans="1:5">
      <c r="A1248" s="357" t="s">
        <v>1024</v>
      </c>
      <c r="B1248" s="311"/>
      <c r="C1248" s="311"/>
      <c r="D1248" s="311" t="s">
        <v>69</v>
      </c>
      <c r="E1248" s="344"/>
    </row>
    <row r="1249" ht="14.25" spans="1:5">
      <c r="A1249" s="357" t="s">
        <v>1025</v>
      </c>
      <c r="B1249" s="311"/>
      <c r="C1249" s="311"/>
      <c r="D1249" s="311" t="s">
        <v>69</v>
      </c>
      <c r="E1249" s="344"/>
    </row>
    <row r="1250" ht="14.25" spans="1:5">
      <c r="A1250" s="357" t="s">
        <v>1026</v>
      </c>
      <c r="B1250" s="311"/>
      <c r="C1250" s="311"/>
      <c r="D1250" s="311" t="s">
        <v>69</v>
      </c>
      <c r="E1250" s="344"/>
    </row>
    <row r="1251" ht="14.25" spans="1:5">
      <c r="A1251" s="357" t="s">
        <v>1027</v>
      </c>
      <c r="B1251" s="311"/>
      <c r="C1251" s="311"/>
      <c r="D1251" s="311" t="s">
        <v>69</v>
      </c>
      <c r="E1251" s="344"/>
    </row>
    <row r="1252" ht="14.25" spans="1:5">
      <c r="A1252" s="357" t="s">
        <v>1028</v>
      </c>
      <c r="B1252" s="311"/>
      <c r="C1252" s="311"/>
      <c r="D1252" s="311" t="s">
        <v>69</v>
      </c>
      <c r="E1252" s="344"/>
    </row>
    <row r="1253" ht="14.25" spans="1:5">
      <c r="A1253" s="357" t="s">
        <v>1029</v>
      </c>
      <c r="B1253" s="311">
        <v>0</v>
      </c>
      <c r="C1253" s="311">
        <v>0</v>
      </c>
      <c r="D1253" s="311" t="s">
        <v>69</v>
      </c>
      <c r="E1253" s="344"/>
    </row>
    <row r="1254" ht="14.25" spans="1:5">
      <c r="A1254" s="357" t="s">
        <v>1030</v>
      </c>
      <c r="B1254" s="311"/>
      <c r="C1254" s="311"/>
      <c r="D1254" s="311" t="s">
        <v>69</v>
      </c>
      <c r="E1254" s="344"/>
    </row>
    <row r="1255" ht="14.25" spans="1:5">
      <c r="A1255" s="357" t="s">
        <v>1031</v>
      </c>
      <c r="B1255" s="311"/>
      <c r="C1255" s="311"/>
      <c r="D1255" s="311" t="s">
        <v>69</v>
      </c>
      <c r="E1255" s="344"/>
    </row>
    <row r="1256" ht="14.25" spans="1:5">
      <c r="A1256" s="357" t="s">
        <v>1032</v>
      </c>
      <c r="B1256" s="311"/>
      <c r="C1256" s="311"/>
      <c r="D1256" s="311" t="s">
        <v>69</v>
      </c>
      <c r="E1256" s="344"/>
    </row>
    <row r="1257" ht="14.25" spans="1:5">
      <c r="A1257" s="357" t="s">
        <v>1033</v>
      </c>
      <c r="B1257" s="311">
        <v>0</v>
      </c>
      <c r="C1257" s="311">
        <v>10</v>
      </c>
      <c r="D1257" s="311" t="s">
        <v>69</v>
      </c>
      <c r="E1257" s="344"/>
    </row>
    <row r="1258" ht="14.25" spans="1:5">
      <c r="A1258" s="357" t="s">
        <v>1034</v>
      </c>
      <c r="B1258" s="311"/>
      <c r="C1258" s="311"/>
      <c r="D1258" s="311" t="s">
        <v>69</v>
      </c>
      <c r="E1258" s="344"/>
    </row>
    <row r="1259" ht="14.25" spans="1:5">
      <c r="A1259" s="357" t="s">
        <v>1035</v>
      </c>
      <c r="B1259" s="311"/>
      <c r="C1259" s="311">
        <v>10</v>
      </c>
      <c r="D1259" s="311" t="s">
        <v>69</v>
      </c>
      <c r="E1259" s="344"/>
    </row>
    <row r="1260" ht="14.25" spans="1:5">
      <c r="A1260" s="357" t="s">
        <v>1036</v>
      </c>
      <c r="B1260" s="311"/>
      <c r="C1260" s="311"/>
      <c r="D1260" s="311" t="s">
        <v>69</v>
      </c>
      <c r="E1260" s="344"/>
    </row>
    <row r="1261" ht="14.25" spans="1:5">
      <c r="A1261" s="357" t="s">
        <v>1037</v>
      </c>
      <c r="B1261" s="311"/>
      <c r="C1261" s="311"/>
      <c r="D1261" s="311" t="s">
        <v>69</v>
      </c>
      <c r="E1261" s="344"/>
    </row>
    <row r="1262" ht="14.25" spans="1:5">
      <c r="A1262" s="357" t="s">
        <v>1038</v>
      </c>
      <c r="B1262" s="311"/>
      <c r="C1262" s="311"/>
      <c r="D1262" s="311" t="s">
        <v>69</v>
      </c>
      <c r="E1262" s="344"/>
    </row>
    <row r="1263" ht="14.25" spans="1:5">
      <c r="A1263" s="357" t="s">
        <v>1039</v>
      </c>
      <c r="B1263" s="311"/>
      <c r="C1263" s="311"/>
      <c r="D1263" s="311" t="s">
        <v>69</v>
      </c>
      <c r="E1263" s="344"/>
    </row>
    <row r="1264" ht="14.25" spans="1:5">
      <c r="A1264" s="357" t="s">
        <v>89</v>
      </c>
      <c r="B1264" s="311"/>
      <c r="C1264" s="311">
        <v>1000</v>
      </c>
      <c r="D1264" s="311" t="s">
        <v>69</v>
      </c>
      <c r="E1264" s="344"/>
    </row>
    <row r="1265" ht="14.25" spans="1:5">
      <c r="A1265" s="357" t="s">
        <v>90</v>
      </c>
      <c r="B1265" s="311">
        <v>990</v>
      </c>
      <c r="C1265" s="311">
        <v>1048</v>
      </c>
      <c r="D1265" s="311">
        <v>105.9</v>
      </c>
      <c r="E1265" s="344"/>
    </row>
    <row r="1266" ht="14.25" spans="1:5">
      <c r="A1266" s="357" t="s">
        <v>1040</v>
      </c>
      <c r="B1266" s="311">
        <v>990</v>
      </c>
      <c r="C1266" s="311">
        <v>1048</v>
      </c>
      <c r="D1266" s="311">
        <v>105.9</v>
      </c>
      <c r="E1266" s="344"/>
    </row>
    <row r="1267" ht="14.25" spans="1:5">
      <c r="A1267" s="357" t="s">
        <v>1041</v>
      </c>
      <c r="B1267" s="311">
        <v>990</v>
      </c>
      <c r="C1267" s="311">
        <v>1048</v>
      </c>
      <c r="D1267" s="311">
        <v>105.9</v>
      </c>
      <c r="E1267" s="344"/>
    </row>
    <row r="1268" ht="14.25" spans="1:5">
      <c r="A1268" s="357" t="s">
        <v>1042</v>
      </c>
      <c r="B1268" s="311"/>
      <c r="C1268" s="311"/>
      <c r="D1268" s="311" t="s">
        <v>69</v>
      </c>
      <c r="E1268" s="344"/>
    </row>
    <row r="1269" ht="14.25" spans="1:5">
      <c r="A1269" s="357" t="s">
        <v>1043</v>
      </c>
      <c r="B1269" s="311"/>
      <c r="C1269" s="311"/>
      <c r="D1269" s="311" t="s">
        <v>69</v>
      </c>
      <c r="E1269" s="344"/>
    </row>
    <row r="1270" ht="14.25" spans="1:5">
      <c r="A1270" s="357" t="s">
        <v>1044</v>
      </c>
      <c r="B1270" s="311"/>
      <c r="C1270" s="311"/>
      <c r="D1270" s="311" t="s">
        <v>69</v>
      </c>
      <c r="E1270" s="344"/>
    </row>
    <row r="1271" ht="14.25" spans="1:5">
      <c r="A1271" s="344" t="s">
        <v>91</v>
      </c>
      <c r="B1271" s="311">
        <v>0</v>
      </c>
      <c r="C1271" s="311">
        <v>0</v>
      </c>
      <c r="D1271" s="311" t="s">
        <v>69</v>
      </c>
      <c r="E1271" s="344"/>
    </row>
    <row r="1272" ht="14.25" spans="1:5">
      <c r="A1272" s="344" t="s">
        <v>1045</v>
      </c>
      <c r="B1272" s="311"/>
      <c r="C1272" s="311"/>
      <c r="D1272" s="311" t="s">
        <v>69</v>
      </c>
      <c r="E1272" s="355"/>
    </row>
    <row r="1273" ht="14.25" spans="1:5">
      <c r="A1273" s="344" t="s">
        <v>92</v>
      </c>
      <c r="B1273" s="311">
        <v>12</v>
      </c>
      <c r="C1273" s="311">
        <v>20</v>
      </c>
      <c r="D1273" s="311">
        <v>166.7</v>
      </c>
      <c r="E1273" s="359"/>
    </row>
    <row r="1274" ht="14.25" spans="1:5">
      <c r="A1274" s="344" t="s">
        <v>1046</v>
      </c>
      <c r="B1274" s="311"/>
      <c r="C1274" s="311"/>
      <c r="D1274" s="311" t="s">
        <v>69</v>
      </c>
      <c r="E1274" s="359"/>
    </row>
    <row r="1275" ht="14.25" spans="1:5">
      <c r="A1275" s="344" t="s">
        <v>901</v>
      </c>
      <c r="B1275" s="311">
        <v>12</v>
      </c>
      <c r="C1275" s="311">
        <v>20</v>
      </c>
      <c r="D1275" s="311">
        <v>166.7</v>
      </c>
      <c r="E1275" s="359"/>
    </row>
    <row r="1276" ht="14.25" spans="1:5">
      <c r="A1276" s="344"/>
      <c r="B1276" s="311"/>
      <c r="C1276" s="311"/>
      <c r="D1276" s="311"/>
      <c r="E1276" s="359"/>
    </row>
    <row r="1277" ht="14.25" spans="1:5">
      <c r="A1277" s="344"/>
      <c r="B1277" s="311"/>
      <c r="C1277" s="311"/>
      <c r="D1277" s="311"/>
      <c r="E1277" s="359"/>
    </row>
    <row r="1278" ht="14.25" spans="1:5">
      <c r="A1278" s="360" t="s">
        <v>93</v>
      </c>
      <c r="B1278" s="345">
        <v>61297</v>
      </c>
      <c r="C1278" s="345">
        <v>54663</v>
      </c>
      <c r="D1278" s="311">
        <v>89.6</v>
      </c>
      <c r="E1278" s="359"/>
    </row>
  </sheetData>
  <mergeCells count="1">
    <mergeCell ref="A2:E2"/>
  </mergeCells>
  <pageMargins left="0.707638888888889" right="0.707638888888889" top="0.747916666666667" bottom="0.747916666666667" header="0.313888888888889" footer="0.313888888888889"/>
  <pageSetup paperSize="9" fitToHeight="104" orientation="portrait"/>
  <headerFooter>
    <oddFooter>&amp;C第&amp;P页/共&amp;N页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0"/>
  <sheetViews>
    <sheetView showZeros="0" workbookViewId="0">
      <selection activeCell="A2" sqref="A2:D2"/>
    </sheetView>
  </sheetViews>
  <sheetFormatPr defaultColWidth="9" defaultRowHeight="21" customHeight="1" outlineLevelCol="3"/>
  <cols>
    <col min="1" max="1" width="41.875" style="245" customWidth="1"/>
    <col min="2" max="2" width="22.25" style="245" customWidth="1"/>
    <col min="3" max="3" width="11.75" style="245" customWidth="1"/>
    <col min="4" max="240" width="9" style="245"/>
    <col min="241" max="241" width="11.375" style="245" customWidth="1"/>
    <col min="242" max="242" width="41.125" style="245" customWidth="1"/>
    <col min="243" max="243" width="26" style="245" customWidth="1"/>
    <col min="244" max="254" width="25" style="245" customWidth="1"/>
    <col min="255" max="496" width="9" style="245"/>
    <col min="497" max="497" width="11.375" style="245" customWidth="1"/>
    <col min="498" max="498" width="41.125" style="245" customWidth="1"/>
    <col min="499" max="499" width="26" style="245" customWidth="1"/>
    <col min="500" max="510" width="25" style="245" customWidth="1"/>
    <col min="511" max="752" width="9" style="245"/>
    <col min="753" max="753" width="11.375" style="245" customWidth="1"/>
    <col min="754" max="754" width="41.125" style="245" customWidth="1"/>
    <col min="755" max="755" width="26" style="245" customWidth="1"/>
    <col min="756" max="766" width="25" style="245" customWidth="1"/>
    <col min="767" max="1008" width="9" style="245"/>
    <col min="1009" max="1009" width="11.375" style="245" customWidth="1"/>
    <col min="1010" max="1010" width="41.125" style="245" customWidth="1"/>
    <col min="1011" max="1011" width="26" style="245" customWidth="1"/>
    <col min="1012" max="1022" width="25" style="245" customWidth="1"/>
    <col min="1023" max="1264" width="9" style="245"/>
    <col min="1265" max="1265" width="11.375" style="245" customWidth="1"/>
    <col min="1266" max="1266" width="41.125" style="245" customWidth="1"/>
    <col min="1267" max="1267" width="26" style="245" customWidth="1"/>
    <col min="1268" max="1278" width="25" style="245" customWidth="1"/>
    <col min="1279" max="1520" width="9" style="245"/>
    <col min="1521" max="1521" width="11.375" style="245" customWidth="1"/>
    <col min="1522" max="1522" width="41.125" style="245" customWidth="1"/>
    <col min="1523" max="1523" width="26" style="245" customWidth="1"/>
    <col min="1524" max="1534" width="25" style="245" customWidth="1"/>
    <col min="1535" max="1776" width="9" style="245"/>
    <col min="1777" max="1777" width="11.375" style="245" customWidth="1"/>
    <col min="1778" max="1778" width="41.125" style="245" customWidth="1"/>
    <col min="1779" max="1779" width="26" style="245" customWidth="1"/>
    <col min="1780" max="1790" width="25" style="245" customWidth="1"/>
    <col min="1791" max="2032" width="9" style="245"/>
    <col min="2033" max="2033" width="11.375" style="245" customWidth="1"/>
    <col min="2034" max="2034" width="41.125" style="245" customWidth="1"/>
    <col min="2035" max="2035" width="26" style="245" customWidth="1"/>
    <col min="2036" max="2046" width="25" style="245" customWidth="1"/>
    <col min="2047" max="2288" width="9" style="245"/>
    <col min="2289" max="2289" width="11.375" style="245" customWidth="1"/>
    <col min="2290" max="2290" width="41.125" style="245" customWidth="1"/>
    <col min="2291" max="2291" width="26" style="245" customWidth="1"/>
    <col min="2292" max="2302" width="25" style="245" customWidth="1"/>
    <col min="2303" max="2544" width="9" style="245"/>
    <col min="2545" max="2545" width="11.375" style="245" customWidth="1"/>
    <col min="2546" max="2546" width="41.125" style="245" customWidth="1"/>
    <col min="2547" max="2547" width="26" style="245" customWidth="1"/>
    <col min="2548" max="2558" width="25" style="245" customWidth="1"/>
    <col min="2559" max="2800" width="9" style="245"/>
    <col min="2801" max="2801" width="11.375" style="245" customWidth="1"/>
    <col min="2802" max="2802" width="41.125" style="245" customWidth="1"/>
    <col min="2803" max="2803" width="26" style="245" customWidth="1"/>
    <col min="2804" max="2814" width="25" style="245" customWidth="1"/>
    <col min="2815" max="3056" width="9" style="245"/>
    <col min="3057" max="3057" width="11.375" style="245" customWidth="1"/>
    <col min="3058" max="3058" width="41.125" style="245" customWidth="1"/>
    <col min="3059" max="3059" width="26" style="245" customWidth="1"/>
    <col min="3060" max="3070" width="25" style="245" customWidth="1"/>
    <col min="3071" max="3312" width="9" style="245"/>
    <col min="3313" max="3313" width="11.375" style="245" customWidth="1"/>
    <col min="3314" max="3314" width="41.125" style="245" customWidth="1"/>
    <col min="3315" max="3315" width="26" style="245" customWidth="1"/>
    <col min="3316" max="3326" width="25" style="245" customWidth="1"/>
    <col min="3327" max="3568" width="9" style="245"/>
    <col min="3569" max="3569" width="11.375" style="245" customWidth="1"/>
    <col min="3570" max="3570" width="41.125" style="245" customWidth="1"/>
    <col min="3571" max="3571" width="26" style="245" customWidth="1"/>
    <col min="3572" max="3582" width="25" style="245" customWidth="1"/>
    <col min="3583" max="3824" width="9" style="245"/>
    <col min="3825" max="3825" width="11.375" style="245" customWidth="1"/>
    <col min="3826" max="3826" width="41.125" style="245" customWidth="1"/>
    <col min="3827" max="3827" width="26" style="245" customWidth="1"/>
    <col min="3828" max="3838" width="25" style="245" customWidth="1"/>
    <col min="3839" max="4080" width="9" style="245"/>
    <col min="4081" max="4081" width="11.375" style="245" customWidth="1"/>
    <col min="4082" max="4082" width="41.125" style="245" customWidth="1"/>
    <col min="4083" max="4083" width="26" style="245" customWidth="1"/>
    <col min="4084" max="4094" width="25" style="245" customWidth="1"/>
    <col min="4095" max="4336" width="9" style="245"/>
    <col min="4337" max="4337" width="11.375" style="245" customWidth="1"/>
    <col min="4338" max="4338" width="41.125" style="245" customWidth="1"/>
    <col min="4339" max="4339" width="26" style="245" customWidth="1"/>
    <col min="4340" max="4350" width="25" style="245" customWidth="1"/>
    <col min="4351" max="4592" width="9" style="245"/>
    <col min="4593" max="4593" width="11.375" style="245" customWidth="1"/>
    <col min="4594" max="4594" width="41.125" style="245" customWidth="1"/>
    <col min="4595" max="4595" width="26" style="245" customWidth="1"/>
    <col min="4596" max="4606" width="25" style="245" customWidth="1"/>
    <col min="4607" max="4848" width="9" style="245"/>
    <col min="4849" max="4849" width="11.375" style="245" customWidth="1"/>
    <col min="4850" max="4850" width="41.125" style="245" customWidth="1"/>
    <col min="4851" max="4851" width="26" style="245" customWidth="1"/>
    <col min="4852" max="4862" width="25" style="245" customWidth="1"/>
    <col min="4863" max="5104" width="9" style="245"/>
    <col min="5105" max="5105" width="11.375" style="245" customWidth="1"/>
    <col min="5106" max="5106" width="41.125" style="245" customWidth="1"/>
    <col min="5107" max="5107" width="26" style="245" customWidth="1"/>
    <col min="5108" max="5118" width="25" style="245" customWidth="1"/>
    <col min="5119" max="5360" width="9" style="245"/>
    <col min="5361" max="5361" width="11.375" style="245" customWidth="1"/>
    <col min="5362" max="5362" width="41.125" style="245" customWidth="1"/>
    <col min="5363" max="5363" width="26" style="245" customWidth="1"/>
    <col min="5364" max="5374" width="25" style="245" customWidth="1"/>
    <col min="5375" max="5616" width="9" style="245"/>
    <col min="5617" max="5617" width="11.375" style="245" customWidth="1"/>
    <col min="5618" max="5618" width="41.125" style="245" customWidth="1"/>
    <col min="5619" max="5619" width="26" style="245" customWidth="1"/>
    <col min="5620" max="5630" width="25" style="245" customWidth="1"/>
    <col min="5631" max="5872" width="9" style="245"/>
    <col min="5873" max="5873" width="11.375" style="245" customWidth="1"/>
    <col min="5874" max="5874" width="41.125" style="245" customWidth="1"/>
    <col min="5875" max="5875" width="26" style="245" customWidth="1"/>
    <col min="5876" max="5886" width="25" style="245" customWidth="1"/>
    <col min="5887" max="6128" width="9" style="245"/>
    <col min="6129" max="6129" width="11.375" style="245" customWidth="1"/>
    <col min="6130" max="6130" width="41.125" style="245" customWidth="1"/>
    <col min="6131" max="6131" width="26" style="245" customWidth="1"/>
    <col min="6132" max="6142" width="25" style="245" customWidth="1"/>
    <col min="6143" max="6384" width="9" style="245"/>
    <col min="6385" max="6385" width="11.375" style="245" customWidth="1"/>
    <col min="6386" max="6386" width="41.125" style="245" customWidth="1"/>
    <col min="6387" max="6387" width="26" style="245" customWidth="1"/>
    <col min="6388" max="6398" width="25" style="245" customWidth="1"/>
    <col min="6399" max="6640" width="9" style="245"/>
    <col min="6641" max="6641" width="11.375" style="245" customWidth="1"/>
    <col min="6642" max="6642" width="41.125" style="245" customWidth="1"/>
    <col min="6643" max="6643" width="26" style="245" customWidth="1"/>
    <col min="6644" max="6654" width="25" style="245" customWidth="1"/>
    <col min="6655" max="6896" width="9" style="245"/>
    <col min="6897" max="6897" width="11.375" style="245" customWidth="1"/>
    <col min="6898" max="6898" width="41.125" style="245" customWidth="1"/>
    <col min="6899" max="6899" width="26" style="245" customWidth="1"/>
    <col min="6900" max="6910" width="25" style="245" customWidth="1"/>
    <col min="6911" max="7152" width="9" style="245"/>
    <col min="7153" max="7153" width="11.375" style="245" customWidth="1"/>
    <col min="7154" max="7154" width="41.125" style="245" customWidth="1"/>
    <col min="7155" max="7155" width="26" style="245" customWidth="1"/>
    <col min="7156" max="7166" width="25" style="245" customWidth="1"/>
    <col min="7167" max="7408" width="9" style="245"/>
    <col min="7409" max="7409" width="11.375" style="245" customWidth="1"/>
    <col min="7410" max="7410" width="41.125" style="245" customWidth="1"/>
    <col min="7411" max="7411" width="26" style="245" customWidth="1"/>
    <col min="7412" max="7422" width="25" style="245" customWidth="1"/>
    <col min="7423" max="7664" width="9" style="245"/>
    <col min="7665" max="7665" width="11.375" style="245" customWidth="1"/>
    <col min="7666" max="7666" width="41.125" style="245" customWidth="1"/>
    <col min="7667" max="7667" width="26" style="245" customWidth="1"/>
    <col min="7668" max="7678" width="25" style="245" customWidth="1"/>
    <col min="7679" max="7920" width="9" style="245"/>
    <col min="7921" max="7921" width="11.375" style="245" customWidth="1"/>
    <col min="7922" max="7922" width="41.125" style="245" customWidth="1"/>
    <col min="7923" max="7923" width="26" style="245" customWidth="1"/>
    <col min="7924" max="7934" width="25" style="245" customWidth="1"/>
    <col min="7935" max="8176" width="9" style="245"/>
    <col min="8177" max="8177" width="11.375" style="245" customWidth="1"/>
    <col min="8178" max="8178" width="41.125" style="245" customWidth="1"/>
    <col min="8179" max="8179" width="26" style="245" customWidth="1"/>
    <col min="8180" max="8190" width="25" style="245" customWidth="1"/>
    <col min="8191" max="8432" width="9" style="245"/>
    <col min="8433" max="8433" width="11.375" style="245" customWidth="1"/>
    <col min="8434" max="8434" width="41.125" style="245" customWidth="1"/>
    <col min="8435" max="8435" width="26" style="245" customWidth="1"/>
    <col min="8436" max="8446" width="25" style="245" customWidth="1"/>
    <col min="8447" max="8688" width="9" style="245"/>
    <col min="8689" max="8689" width="11.375" style="245" customWidth="1"/>
    <col min="8690" max="8690" width="41.125" style="245" customWidth="1"/>
    <col min="8691" max="8691" width="26" style="245" customWidth="1"/>
    <col min="8692" max="8702" width="25" style="245" customWidth="1"/>
    <col min="8703" max="8944" width="9" style="245"/>
    <col min="8945" max="8945" width="11.375" style="245" customWidth="1"/>
    <col min="8946" max="8946" width="41.125" style="245" customWidth="1"/>
    <col min="8947" max="8947" width="26" style="245" customWidth="1"/>
    <col min="8948" max="8958" width="25" style="245" customWidth="1"/>
    <col min="8959" max="9200" width="9" style="245"/>
    <col min="9201" max="9201" width="11.375" style="245" customWidth="1"/>
    <col min="9202" max="9202" width="41.125" style="245" customWidth="1"/>
    <col min="9203" max="9203" width="26" style="245" customWidth="1"/>
    <col min="9204" max="9214" width="25" style="245" customWidth="1"/>
    <col min="9215" max="9456" width="9" style="245"/>
    <col min="9457" max="9457" width="11.375" style="245" customWidth="1"/>
    <col min="9458" max="9458" width="41.125" style="245" customWidth="1"/>
    <col min="9459" max="9459" width="26" style="245" customWidth="1"/>
    <col min="9460" max="9470" width="25" style="245" customWidth="1"/>
    <col min="9471" max="9712" width="9" style="245"/>
    <col min="9713" max="9713" width="11.375" style="245" customWidth="1"/>
    <col min="9714" max="9714" width="41.125" style="245" customWidth="1"/>
    <col min="9715" max="9715" width="26" style="245" customWidth="1"/>
    <col min="9716" max="9726" width="25" style="245" customWidth="1"/>
    <col min="9727" max="9968" width="9" style="245"/>
    <col min="9969" max="9969" width="11.375" style="245" customWidth="1"/>
    <col min="9970" max="9970" width="41.125" style="245" customWidth="1"/>
    <col min="9971" max="9971" width="26" style="245" customWidth="1"/>
    <col min="9972" max="9982" width="25" style="245" customWidth="1"/>
    <col min="9983" max="10224" width="9" style="245"/>
    <col min="10225" max="10225" width="11.375" style="245" customWidth="1"/>
    <col min="10226" max="10226" width="41.125" style="245" customWidth="1"/>
    <col min="10227" max="10227" width="26" style="245" customWidth="1"/>
    <col min="10228" max="10238" width="25" style="245" customWidth="1"/>
    <col min="10239" max="10480" width="9" style="245"/>
    <col min="10481" max="10481" width="11.375" style="245" customWidth="1"/>
    <col min="10482" max="10482" width="41.125" style="245" customWidth="1"/>
    <col min="10483" max="10483" width="26" style="245" customWidth="1"/>
    <col min="10484" max="10494" width="25" style="245" customWidth="1"/>
    <col min="10495" max="10736" width="9" style="245"/>
    <col min="10737" max="10737" width="11.375" style="245" customWidth="1"/>
    <col min="10738" max="10738" width="41.125" style="245" customWidth="1"/>
    <col min="10739" max="10739" width="26" style="245" customWidth="1"/>
    <col min="10740" max="10750" width="25" style="245" customWidth="1"/>
    <col min="10751" max="10992" width="9" style="245"/>
    <col min="10993" max="10993" width="11.375" style="245" customWidth="1"/>
    <col min="10994" max="10994" width="41.125" style="245" customWidth="1"/>
    <col min="10995" max="10995" width="26" style="245" customWidth="1"/>
    <col min="10996" max="11006" width="25" style="245" customWidth="1"/>
    <col min="11007" max="11248" width="9" style="245"/>
    <col min="11249" max="11249" width="11.375" style="245" customWidth="1"/>
    <col min="11250" max="11250" width="41.125" style="245" customWidth="1"/>
    <col min="11251" max="11251" width="26" style="245" customWidth="1"/>
    <col min="11252" max="11262" width="25" style="245" customWidth="1"/>
    <col min="11263" max="11504" width="9" style="245"/>
    <col min="11505" max="11505" width="11.375" style="245" customWidth="1"/>
    <col min="11506" max="11506" width="41.125" style="245" customWidth="1"/>
    <col min="11507" max="11507" width="26" style="245" customWidth="1"/>
    <col min="11508" max="11518" width="25" style="245" customWidth="1"/>
    <col min="11519" max="11760" width="9" style="245"/>
    <col min="11761" max="11761" width="11.375" style="245" customWidth="1"/>
    <col min="11762" max="11762" width="41.125" style="245" customWidth="1"/>
    <col min="11763" max="11763" width="26" style="245" customWidth="1"/>
    <col min="11764" max="11774" width="25" style="245" customWidth="1"/>
    <col min="11775" max="12016" width="9" style="245"/>
    <col min="12017" max="12017" width="11.375" style="245" customWidth="1"/>
    <col min="12018" max="12018" width="41.125" style="245" customWidth="1"/>
    <col min="12019" max="12019" width="26" style="245" customWidth="1"/>
    <col min="12020" max="12030" width="25" style="245" customWidth="1"/>
    <col min="12031" max="12272" width="9" style="245"/>
    <col min="12273" max="12273" width="11.375" style="245" customWidth="1"/>
    <col min="12274" max="12274" width="41.125" style="245" customWidth="1"/>
    <col min="12275" max="12275" width="26" style="245" customWidth="1"/>
    <col min="12276" max="12286" width="25" style="245" customWidth="1"/>
    <col min="12287" max="12528" width="9" style="245"/>
    <col min="12529" max="12529" width="11.375" style="245" customWidth="1"/>
    <col min="12530" max="12530" width="41.125" style="245" customWidth="1"/>
    <col min="12531" max="12531" width="26" style="245" customWidth="1"/>
    <col min="12532" max="12542" width="25" style="245" customWidth="1"/>
    <col min="12543" max="12784" width="9" style="245"/>
    <col min="12785" max="12785" width="11.375" style="245" customWidth="1"/>
    <col min="12786" max="12786" width="41.125" style="245" customWidth="1"/>
    <col min="12787" max="12787" width="26" style="245" customWidth="1"/>
    <col min="12788" max="12798" width="25" style="245" customWidth="1"/>
    <col min="12799" max="13040" width="9" style="245"/>
    <col min="13041" max="13041" width="11.375" style="245" customWidth="1"/>
    <col min="13042" max="13042" width="41.125" style="245" customWidth="1"/>
    <col min="13043" max="13043" width="26" style="245" customWidth="1"/>
    <col min="13044" max="13054" width="25" style="245" customWidth="1"/>
    <col min="13055" max="13296" width="9" style="245"/>
    <col min="13297" max="13297" width="11.375" style="245" customWidth="1"/>
    <col min="13298" max="13298" width="41.125" style="245" customWidth="1"/>
    <col min="13299" max="13299" width="26" style="245" customWidth="1"/>
    <col min="13300" max="13310" width="25" style="245" customWidth="1"/>
    <col min="13311" max="13552" width="9" style="245"/>
    <col min="13553" max="13553" width="11.375" style="245" customWidth="1"/>
    <col min="13554" max="13554" width="41.125" style="245" customWidth="1"/>
    <col min="13555" max="13555" width="26" style="245" customWidth="1"/>
    <col min="13556" max="13566" width="25" style="245" customWidth="1"/>
    <col min="13567" max="13808" width="9" style="245"/>
    <col min="13809" max="13809" width="11.375" style="245" customWidth="1"/>
    <col min="13810" max="13810" width="41.125" style="245" customWidth="1"/>
    <col min="13811" max="13811" width="26" style="245" customWidth="1"/>
    <col min="13812" max="13822" width="25" style="245" customWidth="1"/>
    <col min="13823" max="14064" width="9" style="245"/>
    <col min="14065" max="14065" width="11.375" style="245" customWidth="1"/>
    <col min="14066" max="14066" width="41.125" style="245" customWidth="1"/>
    <col min="14067" max="14067" width="26" style="245" customWidth="1"/>
    <col min="14068" max="14078" width="25" style="245" customWidth="1"/>
    <col min="14079" max="14320" width="9" style="245"/>
    <col min="14321" max="14321" width="11.375" style="245" customWidth="1"/>
    <col min="14322" max="14322" width="41.125" style="245" customWidth="1"/>
    <col min="14323" max="14323" width="26" style="245" customWidth="1"/>
    <col min="14324" max="14334" width="25" style="245" customWidth="1"/>
    <col min="14335" max="14576" width="9" style="245"/>
    <col min="14577" max="14577" width="11.375" style="245" customWidth="1"/>
    <col min="14578" max="14578" width="41.125" style="245" customWidth="1"/>
    <col min="14579" max="14579" width="26" style="245" customWidth="1"/>
    <col min="14580" max="14590" width="25" style="245" customWidth="1"/>
    <col min="14591" max="14832" width="9" style="245"/>
    <col min="14833" max="14833" width="11.375" style="245" customWidth="1"/>
    <col min="14834" max="14834" width="41.125" style="245" customWidth="1"/>
    <col min="14835" max="14835" width="26" style="245" customWidth="1"/>
    <col min="14836" max="14846" width="25" style="245" customWidth="1"/>
    <col min="14847" max="15088" width="9" style="245"/>
    <col min="15089" max="15089" width="11.375" style="245" customWidth="1"/>
    <col min="15090" max="15090" width="41.125" style="245" customWidth="1"/>
    <col min="15091" max="15091" width="26" style="245" customWidth="1"/>
    <col min="15092" max="15102" width="25" style="245" customWidth="1"/>
    <col min="15103" max="15344" width="9" style="245"/>
    <col min="15345" max="15345" width="11.375" style="245" customWidth="1"/>
    <col min="15346" max="15346" width="41.125" style="245" customWidth="1"/>
    <col min="15347" max="15347" width="26" style="245" customWidth="1"/>
    <col min="15348" max="15358" width="25" style="245" customWidth="1"/>
    <col min="15359" max="15600" width="9" style="245"/>
    <col min="15601" max="15601" width="11.375" style="245" customWidth="1"/>
    <col min="15602" max="15602" width="41.125" style="245" customWidth="1"/>
    <col min="15603" max="15603" width="26" style="245" customWidth="1"/>
    <col min="15604" max="15614" width="25" style="245" customWidth="1"/>
    <col min="15615" max="15856" width="9" style="245"/>
    <col min="15857" max="15857" width="11.375" style="245" customWidth="1"/>
    <col min="15858" max="15858" width="41.125" style="245" customWidth="1"/>
    <col min="15859" max="15859" width="26" style="245" customWidth="1"/>
    <col min="15860" max="15870" width="25" style="245" customWidth="1"/>
    <col min="15871" max="16112" width="9" style="245"/>
    <col min="16113" max="16113" width="11.375" style="245" customWidth="1"/>
    <col min="16114" max="16114" width="41.125" style="245" customWidth="1"/>
    <col min="16115" max="16115" width="26" style="245" customWidth="1"/>
    <col min="16116" max="16126" width="25" style="245" customWidth="1"/>
    <col min="16127" max="16384" width="9" style="245"/>
  </cols>
  <sheetData>
    <row r="1" ht="19.5" customHeight="1" spans="1:2">
      <c r="A1" s="216" t="str">
        <f>目录!C11</f>
        <v>表六</v>
      </c>
      <c r="B1" s="216"/>
    </row>
    <row r="2" ht="52.5" customHeight="1" spans="1:4">
      <c r="A2" s="326" t="s">
        <v>1049</v>
      </c>
      <c r="B2" s="326"/>
      <c r="C2" s="326"/>
      <c r="D2" s="326"/>
    </row>
    <row r="3" ht="16.5" customHeight="1" spans="1:2">
      <c r="A3" s="327"/>
      <c r="B3" s="247" t="s">
        <v>1050</v>
      </c>
    </row>
    <row r="4" ht="23.25" customHeight="1" spans="1:4">
      <c r="A4" s="328" t="s">
        <v>65</v>
      </c>
      <c r="B4" s="329" t="s">
        <v>1051</v>
      </c>
      <c r="C4" s="330" t="s">
        <v>1052</v>
      </c>
      <c r="D4" s="330" t="s">
        <v>1053</v>
      </c>
    </row>
    <row r="5" ht="18.75" customHeight="1" spans="1:4">
      <c r="A5" s="328" t="s">
        <v>1051</v>
      </c>
      <c r="B5" s="331">
        <v>54663</v>
      </c>
      <c r="C5" s="330">
        <f>C6+C37+C51</f>
        <v>37827</v>
      </c>
      <c r="D5" s="332">
        <v>16836</v>
      </c>
    </row>
    <row r="6" ht="18.75" customHeight="1" spans="1:4">
      <c r="A6" s="333" t="s">
        <v>1054</v>
      </c>
      <c r="B6" s="334">
        <v>8811</v>
      </c>
      <c r="C6" s="330">
        <v>8811</v>
      </c>
      <c r="D6" s="330"/>
    </row>
    <row r="7" s="216" customFormat="1" ht="18.75" customHeight="1" spans="1:4">
      <c r="A7" s="335" t="s">
        <v>1055</v>
      </c>
      <c r="B7" s="334">
        <v>5370</v>
      </c>
      <c r="C7" s="336">
        <v>5370</v>
      </c>
      <c r="D7" s="336"/>
    </row>
    <row r="8" s="216" customFormat="1" ht="18.75" customHeight="1" spans="1:4">
      <c r="A8" s="335" t="s">
        <v>1056</v>
      </c>
      <c r="B8" s="334">
        <v>1393</v>
      </c>
      <c r="C8" s="336">
        <v>1393</v>
      </c>
      <c r="D8" s="336"/>
    </row>
    <row r="9" ht="18.75" customHeight="1" spans="1:4">
      <c r="A9" s="335" t="s">
        <v>1057</v>
      </c>
      <c r="B9" s="334">
        <v>1209</v>
      </c>
      <c r="C9" s="330">
        <v>1209</v>
      </c>
      <c r="D9" s="330"/>
    </row>
    <row r="10" ht="16.5" customHeight="1" spans="1:4">
      <c r="A10" s="335" t="s">
        <v>1058</v>
      </c>
      <c r="B10" s="334">
        <v>839</v>
      </c>
      <c r="C10" s="330">
        <v>839</v>
      </c>
      <c r="D10" s="330"/>
    </row>
    <row r="11" ht="18.75" customHeight="1" spans="1:4">
      <c r="A11" s="337" t="s">
        <v>1059</v>
      </c>
      <c r="B11" s="334">
        <v>4266</v>
      </c>
      <c r="C11" s="330">
        <v>4266</v>
      </c>
      <c r="D11" s="330"/>
    </row>
    <row r="12" ht="18.75" customHeight="1" spans="1:4">
      <c r="A12" s="335" t="s">
        <v>1060</v>
      </c>
      <c r="B12" s="334">
        <v>1395</v>
      </c>
      <c r="C12" s="330">
        <v>1395</v>
      </c>
      <c r="D12" s="330"/>
    </row>
    <row r="13" ht="18.75" customHeight="1" spans="1:4">
      <c r="A13" s="335" t="s">
        <v>1061</v>
      </c>
      <c r="B13" s="334">
        <v>57</v>
      </c>
      <c r="C13" s="330">
        <v>57</v>
      </c>
      <c r="D13" s="330"/>
    </row>
    <row r="14" ht="18.75" customHeight="1" spans="1:4">
      <c r="A14" s="335" t="s">
        <v>1062</v>
      </c>
      <c r="B14" s="334">
        <v>60</v>
      </c>
      <c r="C14" s="330">
        <v>60</v>
      </c>
      <c r="D14" s="330"/>
    </row>
    <row r="15" ht="18.75" customHeight="1" spans="1:4">
      <c r="A15" s="335" t="s">
        <v>1063</v>
      </c>
      <c r="B15" s="334">
        <v>240</v>
      </c>
      <c r="C15" s="330">
        <v>240</v>
      </c>
      <c r="D15" s="330"/>
    </row>
    <row r="16" ht="18.75" customHeight="1" spans="1:4">
      <c r="A16" s="335" t="s">
        <v>1064</v>
      </c>
      <c r="B16" s="334">
        <v>937</v>
      </c>
      <c r="C16" s="330">
        <v>937</v>
      </c>
      <c r="D16" s="330"/>
    </row>
    <row r="17" ht="18.75" customHeight="1" spans="1:4">
      <c r="A17" s="335" t="s">
        <v>1065</v>
      </c>
      <c r="B17" s="334">
        <v>96</v>
      </c>
      <c r="C17" s="330">
        <v>96</v>
      </c>
      <c r="D17" s="330"/>
    </row>
    <row r="18" s="216" customFormat="1" ht="18.75" customHeight="1" spans="1:4">
      <c r="A18" s="335" t="s">
        <v>1066</v>
      </c>
      <c r="B18" s="334"/>
      <c r="C18" s="336"/>
      <c r="D18" s="336"/>
    </row>
    <row r="19" ht="18.75" customHeight="1" spans="1:4">
      <c r="A19" s="335" t="s">
        <v>1067</v>
      </c>
      <c r="B19" s="334">
        <v>258</v>
      </c>
      <c r="C19" s="330">
        <v>258</v>
      </c>
      <c r="D19" s="330"/>
    </row>
    <row r="20" ht="18.75" customHeight="1" spans="1:4">
      <c r="A20" s="335" t="s">
        <v>1068</v>
      </c>
      <c r="B20" s="334">
        <v>128</v>
      </c>
      <c r="C20" s="330">
        <v>128</v>
      </c>
      <c r="D20" s="330"/>
    </row>
    <row r="21" ht="18.75" customHeight="1" spans="1:4">
      <c r="A21" s="335" t="s">
        <v>1069</v>
      </c>
      <c r="B21" s="334">
        <v>1095</v>
      </c>
      <c r="C21" s="330">
        <v>1095</v>
      </c>
      <c r="D21" s="330"/>
    </row>
    <row r="22" ht="18.75" customHeight="1" spans="1:4">
      <c r="A22" s="337" t="s">
        <v>1070</v>
      </c>
      <c r="B22" s="334">
        <v>1959</v>
      </c>
      <c r="C22" s="330"/>
      <c r="D22" s="330">
        <v>1959</v>
      </c>
    </row>
    <row r="23" ht="16.5" customHeight="1" spans="1:4">
      <c r="A23" s="335" t="s">
        <v>1071</v>
      </c>
      <c r="B23" s="334">
        <v>2</v>
      </c>
      <c r="C23" s="330"/>
      <c r="D23" s="330">
        <v>2</v>
      </c>
    </row>
    <row r="24" ht="16.5" customHeight="1" spans="1:4">
      <c r="A24" s="335" t="s">
        <v>1072</v>
      </c>
      <c r="B24" s="334">
        <v>35</v>
      </c>
      <c r="C24" s="330"/>
      <c r="D24" s="330">
        <v>35</v>
      </c>
    </row>
    <row r="25" s="216" customFormat="1" ht="16.5" customHeight="1" spans="1:4">
      <c r="A25" s="335" t="s">
        <v>1073</v>
      </c>
      <c r="B25" s="334"/>
      <c r="C25" s="336"/>
      <c r="D25" s="336"/>
    </row>
    <row r="26" ht="16.5" customHeight="1" spans="1:4">
      <c r="A26" s="335" t="s">
        <v>1074</v>
      </c>
      <c r="B26" s="334"/>
      <c r="C26" s="330"/>
      <c r="D26" s="330"/>
    </row>
    <row r="27" ht="18.75" customHeight="1" spans="1:4">
      <c r="A27" s="335" t="s">
        <v>1075</v>
      </c>
      <c r="B27" s="334">
        <v>13</v>
      </c>
      <c r="C27" s="330"/>
      <c r="D27" s="330">
        <v>13</v>
      </c>
    </row>
    <row r="28" ht="16.5" customHeight="1" spans="1:4">
      <c r="A28" s="335" t="s">
        <v>1076</v>
      </c>
      <c r="B28" s="334">
        <v>144</v>
      </c>
      <c r="C28" s="330"/>
      <c r="D28" s="330">
        <v>144</v>
      </c>
    </row>
    <row r="29" s="216" customFormat="1" ht="18.75" customHeight="1" spans="1:4">
      <c r="A29" s="335" t="s">
        <v>1077</v>
      </c>
      <c r="B29" s="334">
        <v>1765</v>
      </c>
      <c r="C29" s="336"/>
      <c r="D29" s="336">
        <v>1765</v>
      </c>
    </row>
    <row r="30" s="216" customFormat="1" ht="18.75" customHeight="1" spans="1:4">
      <c r="A30" s="337" t="s">
        <v>1078</v>
      </c>
      <c r="B30" s="334">
        <v>5615</v>
      </c>
      <c r="C30" s="336"/>
      <c r="D30" s="336">
        <v>5615</v>
      </c>
    </row>
    <row r="31" ht="18.75" customHeight="1" spans="1:4">
      <c r="A31" s="335" t="s">
        <v>1071</v>
      </c>
      <c r="B31" s="334">
        <v>380</v>
      </c>
      <c r="C31" s="330"/>
      <c r="D31" s="330">
        <v>380</v>
      </c>
    </row>
    <row r="32" ht="16.5" customHeight="1" spans="1:4">
      <c r="A32" s="335" t="s">
        <v>1072</v>
      </c>
      <c r="B32" s="334">
        <v>1470</v>
      </c>
      <c r="C32" s="330"/>
      <c r="D32" s="330">
        <v>1470</v>
      </c>
    </row>
    <row r="33" ht="16.5" customHeight="1" spans="1:4">
      <c r="A33" s="335" t="s">
        <v>1073</v>
      </c>
      <c r="B33" s="334"/>
      <c r="C33" s="330"/>
      <c r="D33" s="330"/>
    </row>
    <row r="34" ht="16.5" customHeight="1" spans="1:4">
      <c r="A34" s="335" t="s">
        <v>1075</v>
      </c>
      <c r="B34" s="334">
        <v>250</v>
      </c>
      <c r="C34" s="330"/>
      <c r="D34" s="330">
        <v>250</v>
      </c>
    </row>
    <row r="35" ht="16.5" customHeight="1" spans="1:4">
      <c r="A35" s="335" t="s">
        <v>1076</v>
      </c>
      <c r="B35" s="334">
        <v>84</v>
      </c>
      <c r="C35" s="330"/>
      <c r="D35" s="330">
        <v>84</v>
      </c>
    </row>
    <row r="36" ht="18.75" customHeight="1" spans="1:4">
      <c r="A36" s="335" t="s">
        <v>1077</v>
      </c>
      <c r="B36" s="334">
        <v>3431</v>
      </c>
      <c r="C36" s="330"/>
      <c r="D36" s="330">
        <v>3431</v>
      </c>
    </row>
    <row r="37" ht="18.75" customHeight="1" spans="1:4">
      <c r="A37" s="337" t="s">
        <v>1079</v>
      </c>
      <c r="B37" s="334">
        <v>21395</v>
      </c>
      <c r="C37" s="330">
        <v>21395</v>
      </c>
      <c r="D37" s="330"/>
    </row>
    <row r="38" ht="18.75" customHeight="1" spans="1:4">
      <c r="A38" s="335" t="s">
        <v>1080</v>
      </c>
      <c r="B38" s="334">
        <v>18533</v>
      </c>
      <c r="C38" s="330">
        <v>18533</v>
      </c>
      <c r="D38" s="330"/>
    </row>
    <row r="39" ht="18.75" customHeight="1" spans="1:4">
      <c r="A39" s="335" t="s">
        <v>1081</v>
      </c>
      <c r="B39" s="334">
        <v>2862</v>
      </c>
      <c r="C39" s="330">
        <v>2862</v>
      </c>
      <c r="D39" s="330"/>
    </row>
    <row r="40" ht="16.5" customHeight="1" spans="1:4">
      <c r="A40" s="335" t="s">
        <v>1082</v>
      </c>
      <c r="B40" s="334"/>
      <c r="C40" s="330"/>
      <c r="D40" s="330"/>
    </row>
    <row r="41" ht="18.75" customHeight="1" spans="1:4">
      <c r="A41" s="337" t="s">
        <v>1083</v>
      </c>
      <c r="B41" s="334">
        <v>2068</v>
      </c>
      <c r="C41" s="330"/>
      <c r="D41" s="330">
        <v>2068</v>
      </c>
    </row>
    <row r="42" ht="18.75" customHeight="1" spans="1:4">
      <c r="A42" s="335" t="s">
        <v>1084</v>
      </c>
      <c r="B42" s="334">
        <v>1068</v>
      </c>
      <c r="C42" s="330"/>
      <c r="D42" s="330">
        <v>1068</v>
      </c>
    </row>
    <row r="43" ht="16.5" customHeight="1" spans="1:4">
      <c r="A43" s="335" t="s">
        <v>1085</v>
      </c>
      <c r="B43" s="334">
        <v>1000</v>
      </c>
      <c r="C43" s="330"/>
      <c r="D43" s="330">
        <v>1000</v>
      </c>
    </row>
    <row r="44" ht="16.5" customHeight="1" spans="1:4">
      <c r="A44" s="337" t="s">
        <v>1086</v>
      </c>
      <c r="B44" s="334">
        <v>344</v>
      </c>
      <c r="C44" s="330"/>
      <c r="D44" s="330">
        <v>344</v>
      </c>
    </row>
    <row r="45" ht="16.5" customHeight="1" spans="1:4">
      <c r="A45" s="335" t="s">
        <v>1087</v>
      </c>
      <c r="B45" s="334">
        <v>344</v>
      </c>
      <c r="C45" s="330"/>
      <c r="D45" s="330">
        <v>344</v>
      </c>
    </row>
    <row r="46" ht="16.5" customHeight="1" spans="1:4">
      <c r="A46" s="335" t="s">
        <v>1088</v>
      </c>
      <c r="B46" s="334"/>
      <c r="C46" s="330"/>
      <c r="D46" s="330"/>
    </row>
    <row r="47" ht="16.5" customHeight="1" spans="1:4">
      <c r="A47" s="335" t="s">
        <v>1089</v>
      </c>
      <c r="B47" s="334"/>
      <c r="C47" s="330"/>
      <c r="D47" s="330"/>
    </row>
    <row r="48" ht="16.5" customHeight="1" spans="1:4">
      <c r="A48" s="337" t="s">
        <v>1090</v>
      </c>
      <c r="B48" s="334">
        <v>10</v>
      </c>
      <c r="C48" s="330"/>
      <c r="D48" s="330">
        <v>10</v>
      </c>
    </row>
    <row r="49" ht="16.5" customHeight="1" spans="1:4">
      <c r="A49" s="335" t="s">
        <v>1091</v>
      </c>
      <c r="B49" s="334">
        <v>10</v>
      </c>
      <c r="C49" s="330"/>
      <c r="D49" s="330">
        <v>10</v>
      </c>
    </row>
    <row r="50" ht="16.5" customHeight="1" spans="1:4">
      <c r="A50" s="335" t="s">
        <v>1092</v>
      </c>
      <c r="B50" s="334"/>
      <c r="C50" s="330"/>
      <c r="D50" s="330"/>
    </row>
    <row r="51" ht="18.75" customHeight="1" spans="1:4">
      <c r="A51" s="337" t="s">
        <v>1093</v>
      </c>
      <c r="B51" s="334">
        <v>7621</v>
      </c>
      <c r="C51" s="330">
        <v>7621</v>
      </c>
      <c r="D51" s="330"/>
    </row>
    <row r="52" ht="18.75" customHeight="1" spans="1:4">
      <c r="A52" s="335" t="s">
        <v>1094</v>
      </c>
      <c r="B52" s="334">
        <v>999</v>
      </c>
      <c r="C52" s="330">
        <v>999</v>
      </c>
      <c r="D52" s="330"/>
    </row>
    <row r="53" s="216" customFormat="1" ht="18.75" customHeight="1" spans="1:4">
      <c r="A53" s="335" t="s">
        <v>1095</v>
      </c>
      <c r="B53" s="334"/>
      <c r="C53" s="336"/>
      <c r="D53" s="336"/>
    </row>
    <row r="54" ht="16.5" customHeight="1" spans="1:4">
      <c r="A54" s="335" t="s">
        <v>1096</v>
      </c>
      <c r="B54" s="334">
        <v>251</v>
      </c>
      <c r="C54" s="330">
        <v>251</v>
      </c>
      <c r="D54" s="330"/>
    </row>
    <row r="55" ht="18.75" customHeight="1" spans="1:4">
      <c r="A55" s="335" t="s">
        <v>1097</v>
      </c>
      <c r="B55" s="334">
        <v>1078</v>
      </c>
      <c r="C55" s="330">
        <v>1078</v>
      </c>
      <c r="D55" s="330"/>
    </row>
    <row r="56" ht="16.5" customHeight="1" spans="1:4">
      <c r="A56" s="335" t="s">
        <v>1098</v>
      </c>
      <c r="B56" s="334">
        <v>5293</v>
      </c>
      <c r="C56" s="330">
        <v>5293</v>
      </c>
      <c r="D56" s="330"/>
    </row>
    <row r="57" ht="16.5" customHeight="1" spans="1:4">
      <c r="A57" s="337" t="s">
        <v>1099</v>
      </c>
      <c r="B57" s="334"/>
      <c r="C57" s="330"/>
      <c r="D57" s="330"/>
    </row>
    <row r="58" ht="16.5" customHeight="1" spans="1:4">
      <c r="A58" s="335" t="s">
        <v>1100</v>
      </c>
      <c r="B58" s="334"/>
      <c r="C58" s="330"/>
      <c r="D58" s="330"/>
    </row>
    <row r="59" ht="16.5" customHeight="1" spans="1:4">
      <c r="A59" s="335" t="s">
        <v>1101</v>
      </c>
      <c r="B59" s="334"/>
      <c r="C59" s="330"/>
      <c r="D59" s="330"/>
    </row>
    <row r="60" ht="16.5" customHeight="1" spans="1:4">
      <c r="A60" s="337" t="s">
        <v>1102</v>
      </c>
      <c r="B60" s="334">
        <v>1048</v>
      </c>
      <c r="C60" s="330"/>
      <c r="D60" s="330">
        <v>1048</v>
      </c>
    </row>
    <row r="61" ht="16.5" customHeight="1" spans="1:4">
      <c r="A61" s="335" t="s">
        <v>1103</v>
      </c>
      <c r="B61" s="334">
        <v>1048</v>
      </c>
      <c r="C61" s="330"/>
      <c r="D61" s="330">
        <v>1048</v>
      </c>
    </row>
    <row r="62" ht="16.5" customHeight="1" spans="1:4">
      <c r="A62" s="335" t="s">
        <v>1104</v>
      </c>
      <c r="B62" s="334"/>
      <c r="C62" s="330"/>
      <c r="D62" s="330"/>
    </row>
    <row r="63" ht="16.5" customHeight="1" spans="1:4">
      <c r="A63" s="335" t="s">
        <v>1105</v>
      </c>
      <c r="B63" s="334"/>
      <c r="C63" s="330"/>
      <c r="D63" s="330"/>
    </row>
    <row r="64" ht="16.5" customHeight="1" spans="1:4">
      <c r="A64" s="335" t="s">
        <v>1106</v>
      </c>
      <c r="B64" s="334"/>
      <c r="C64" s="330"/>
      <c r="D64" s="330"/>
    </row>
    <row r="65" ht="16.5" customHeight="1" spans="1:4">
      <c r="A65" s="337" t="s">
        <v>1107</v>
      </c>
      <c r="B65" s="334">
        <v>20</v>
      </c>
      <c r="C65" s="330"/>
      <c r="D65" s="330">
        <v>20</v>
      </c>
    </row>
    <row r="66" ht="16.5" customHeight="1" spans="1:4">
      <c r="A66" s="335" t="s">
        <v>1108</v>
      </c>
      <c r="B66" s="334">
        <v>20</v>
      </c>
      <c r="C66" s="330"/>
      <c r="D66" s="330">
        <v>20</v>
      </c>
    </row>
    <row r="67" ht="17.25" customHeight="1" spans="1:4">
      <c r="A67" s="335" t="s">
        <v>1109</v>
      </c>
      <c r="B67" s="334"/>
      <c r="C67" s="330"/>
      <c r="D67" s="330"/>
    </row>
    <row r="68" ht="17.25" customHeight="1" spans="1:4">
      <c r="A68" s="337" t="s">
        <v>1110</v>
      </c>
      <c r="B68" s="334"/>
      <c r="C68" s="330"/>
      <c r="D68" s="330"/>
    </row>
    <row r="69" ht="17.25" customHeight="1" spans="1:4">
      <c r="A69" s="335" t="s">
        <v>1111</v>
      </c>
      <c r="B69" s="334"/>
      <c r="C69" s="330"/>
      <c r="D69" s="330"/>
    </row>
    <row r="70" ht="17.25" customHeight="1" spans="1:4">
      <c r="A70" s="335" t="s">
        <v>1112</v>
      </c>
      <c r="B70" s="334"/>
      <c r="C70" s="330"/>
      <c r="D70" s="330"/>
    </row>
    <row r="71" ht="17.25" customHeight="1" spans="1:4">
      <c r="A71" s="335" t="s">
        <v>1113</v>
      </c>
      <c r="B71" s="334"/>
      <c r="C71" s="330"/>
      <c r="D71" s="330"/>
    </row>
    <row r="72" ht="17.25" customHeight="1" spans="1:4">
      <c r="A72" s="335" t="s">
        <v>1114</v>
      </c>
      <c r="B72" s="334"/>
      <c r="C72" s="330"/>
      <c r="D72" s="330"/>
    </row>
    <row r="73" ht="17.25" customHeight="1" spans="1:4">
      <c r="A73" s="337" t="s">
        <v>1115</v>
      </c>
      <c r="B73" s="334">
        <v>1000</v>
      </c>
      <c r="C73" s="330"/>
      <c r="D73" s="330">
        <v>1000</v>
      </c>
    </row>
    <row r="74" ht="17.25" customHeight="1" spans="1:4">
      <c r="A74" s="337" t="s">
        <v>1116</v>
      </c>
      <c r="B74" s="334"/>
      <c r="C74" s="330"/>
      <c r="D74" s="330"/>
    </row>
    <row r="75" ht="17.25" customHeight="1" spans="1:4">
      <c r="A75" s="337" t="s">
        <v>1117</v>
      </c>
      <c r="B75" s="334"/>
      <c r="C75" s="330"/>
      <c r="D75" s="330"/>
    </row>
    <row r="76" ht="17.25" customHeight="1" spans="1:4">
      <c r="A76" s="337" t="s">
        <v>1118</v>
      </c>
      <c r="B76" s="334">
        <v>506</v>
      </c>
      <c r="C76" s="330"/>
      <c r="D76" s="330">
        <v>506</v>
      </c>
    </row>
    <row r="77" ht="17.25" customHeight="1" spans="1:4">
      <c r="A77" s="337" t="s">
        <v>1119</v>
      </c>
      <c r="B77" s="334"/>
      <c r="C77" s="330"/>
      <c r="D77" s="330"/>
    </row>
    <row r="78" ht="17.25" customHeight="1" spans="1:4">
      <c r="A78" s="337" t="s">
        <v>1120</v>
      </c>
      <c r="B78" s="334"/>
      <c r="C78" s="330"/>
      <c r="D78" s="330"/>
    </row>
    <row r="79" ht="17.25" customHeight="1" spans="1:4">
      <c r="A79" s="337" t="s">
        <v>1121</v>
      </c>
      <c r="B79" s="334"/>
      <c r="C79" s="330"/>
      <c r="D79" s="330"/>
    </row>
    <row r="80" ht="17.25" customHeight="1" spans="1:4">
      <c r="A80" s="337" t="s">
        <v>1118</v>
      </c>
      <c r="B80" s="334"/>
      <c r="C80" s="330"/>
      <c r="D80" s="330"/>
    </row>
  </sheetData>
  <autoFilter ref="A4:B80">
    <extLst/>
  </autoFilter>
  <mergeCells count="1">
    <mergeCell ref="A2:D2"/>
  </mergeCells>
  <pageMargins left="0.707638888888889" right="0.707638888888889" top="0.747916666666667" bottom="0.747916666666667" header="0.313888888888889" footer="0.313888888888889"/>
  <pageSetup paperSize="9" scale="76" fitToHeight="104" orientation="portrait"/>
  <headerFooter>
    <oddFooter>&amp;C第&amp;P页/共&amp;N页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3"/>
  <sheetViews>
    <sheetView workbookViewId="0">
      <selection activeCell="A2" sqref="A2:C2"/>
    </sheetView>
  </sheetViews>
  <sheetFormatPr defaultColWidth="9" defaultRowHeight="14.25" outlineLevelCol="2"/>
  <cols>
    <col min="1" max="1" width="46.75" style="317" customWidth="1"/>
    <col min="2" max="2" width="23.625" style="317" customWidth="1"/>
    <col min="3" max="3" width="21" style="317" customWidth="1"/>
    <col min="4" max="247" width="9" style="317"/>
    <col min="248" max="248" width="51.75" style="317" customWidth="1"/>
    <col min="249" max="249" width="24.25" style="317" customWidth="1"/>
    <col min="250" max="250" width="21" style="317" customWidth="1"/>
    <col min="251" max="503" width="9" style="317"/>
    <col min="504" max="504" width="51.75" style="317" customWidth="1"/>
    <col min="505" max="505" width="24.25" style="317" customWidth="1"/>
    <col min="506" max="506" width="21" style="317" customWidth="1"/>
    <col min="507" max="759" width="9" style="317"/>
    <col min="760" max="760" width="51.75" style="317" customWidth="1"/>
    <col min="761" max="761" width="24.25" style="317" customWidth="1"/>
    <col min="762" max="762" width="21" style="317" customWidth="1"/>
    <col min="763" max="1015" width="9" style="317"/>
    <col min="1016" max="1016" width="51.75" style="317" customWidth="1"/>
    <col min="1017" max="1017" width="24.25" style="317" customWidth="1"/>
    <col min="1018" max="1018" width="21" style="317" customWidth="1"/>
    <col min="1019" max="1271" width="9" style="317"/>
    <col min="1272" max="1272" width="51.75" style="317" customWidth="1"/>
    <col min="1273" max="1273" width="24.25" style="317" customWidth="1"/>
    <col min="1274" max="1274" width="21" style="317" customWidth="1"/>
    <col min="1275" max="1527" width="9" style="317"/>
    <col min="1528" max="1528" width="51.75" style="317" customWidth="1"/>
    <col min="1529" max="1529" width="24.25" style="317" customWidth="1"/>
    <col min="1530" max="1530" width="21" style="317" customWidth="1"/>
    <col min="1531" max="1783" width="9" style="317"/>
    <col min="1784" max="1784" width="51.75" style="317" customWidth="1"/>
    <col min="1785" max="1785" width="24.25" style="317" customWidth="1"/>
    <col min="1786" max="1786" width="21" style="317" customWidth="1"/>
    <col min="1787" max="2039" width="9" style="317"/>
    <col min="2040" max="2040" width="51.75" style="317" customWidth="1"/>
    <col min="2041" max="2041" width="24.25" style="317" customWidth="1"/>
    <col min="2042" max="2042" width="21" style="317" customWidth="1"/>
    <col min="2043" max="2295" width="9" style="317"/>
    <col min="2296" max="2296" width="51.75" style="317" customWidth="1"/>
    <col min="2297" max="2297" width="24.25" style="317" customWidth="1"/>
    <col min="2298" max="2298" width="21" style="317" customWidth="1"/>
    <col min="2299" max="2551" width="9" style="317"/>
    <col min="2552" max="2552" width="51.75" style="317" customWidth="1"/>
    <col min="2553" max="2553" width="24.25" style="317" customWidth="1"/>
    <col min="2554" max="2554" width="21" style="317" customWidth="1"/>
    <col min="2555" max="2807" width="9" style="317"/>
    <col min="2808" max="2808" width="51.75" style="317" customWidth="1"/>
    <col min="2809" max="2809" width="24.25" style="317" customWidth="1"/>
    <col min="2810" max="2810" width="21" style="317" customWidth="1"/>
    <col min="2811" max="3063" width="9" style="317"/>
    <col min="3064" max="3064" width="51.75" style="317" customWidth="1"/>
    <col min="3065" max="3065" width="24.25" style="317" customWidth="1"/>
    <col min="3066" max="3066" width="21" style="317" customWidth="1"/>
    <col min="3067" max="3319" width="9" style="317"/>
    <col min="3320" max="3320" width="51.75" style="317" customWidth="1"/>
    <col min="3321" max="3321" width="24.25" style="317" customWidth="1"/>
    <col min="3322" max="3322" width="21" style="317" customWidth="1"/>
    <col min="3323" max="3575" width="9" style="317"/>
    <col min="3576" max="3576" width="51.75" style="317" customWidth="1"/>
    <col min="3577" max="3577" width="24.25" style="317" customWidth="1"/>
    <col min="3578" max="3578" width="21" style="317" customWidth="1"/>
    <col min="3579" max="3831" width="9" style="317"/>
    <col min="3832" max="3832" width="51.75" style="317" customWidth="1"/>
    <col min="3833" max="3833" width="24.25" style="317" customWidth="1"/>
    <col min="3834" max="3834" width="21" style="317" customWidth="1"/>
    <col min="3835" max="4087" width="9" style="317"/>
    <col min="4088" max="4088" width="51.75" style="317" customWidth="1"/>
    <col min="4089" max="4089" width="24.25" style="317" customWidth="1"/>
    <col min="4090" max="4090" width="21" style="317" customWidth="1"/>
    <col min="4091" max="4343" width="9" style="317"/>
    <col min="4344" max="4344" width="51.75" style="317" customWidth="1"/>
    <col min="4345" max="4345" width="24.25" style="317" customWidth="1"/>
    <col min="4346" max="4346" width="21" style="317" customWidth="1"/>
    <col min="4347" max="4599" width="9" style="317"/>
    <col min="4600" max="4600" width="51.75" style="317" customWidth="1"/>
    <col min="4601" max="4601" width="24.25" style="317" customWidth="1"/>
    <col min="4602" max="4602" width="21" style="317" customWidth="1"/>
    <col min="4603" max="4855" width="9" style="317"/>
    <col min="4856" max="4856" width="51.75" style="317" customWidth="1"/>
    <col min="4857" max="4857" width="24.25" style="317" customWidth="1"/>
    <col min="4858" max="4858" width="21" style="317" customWidth="1"/>
    <col min="4859" max="5111" width="9" style="317"/>
    <col min="5112" max="5112" width="51.75" style="317" customWidth="1"/>
    <col min="5113" max="5113" width="24.25" style="317" customWidth="1"/>
    <col min="5114" max="5114" width="21" style="317" customWidth="1"/>
    <col min="5115" max="5367" width="9" style="317"/>
    <col min="5368" max="5368" width="51.75" style="317" customWidth="1"/>
    <col min="5369" max="5369" width="24.25" style="317" customWidth="1"/>
    <col min="5370" max="5370" width="21" style="317" customWidth="1"/>
    <col min="5371" max="5623" width="9" style="317"/>
    <col min="5624" max="5624" width="51.75" style="317" customWidth="1"/>
    <col min="5625" max="5625" width="24.25" style="317" customWidth="1"/>
    <col min="5626" max="5626" width="21" style="317" customWidth="1"/>
    <col min="5627" max="5879" width="9" style="317"/>
    <col min="5880" max="5880" width="51.75" style="317" customWidth="1"/>
    <col min="5881" max="5881" width="24.25" style="317" customWidth="1"/>
    <col min="5882" max="5882" width="21" style="317" customWidth="1"/>
    <col min="5883" max="6135" width="9" style="317"/>
    <col min="6136" max="6136" width="51.75" style="317" customWidth="1"/>
    <col min="6137" max="6137" width="24.25" style="317" customWidth="1"/>
    <col min="6138" max="6138" width="21" style="317" customWidth="1"/>
    <col min="6139" max="6391" width="9" style="317"/>
    <col min="6392" max="6392" width="51.75" style="317" customWidth="1"/>
    <col min="6393" max="6393" width="24.25" style="317" customWidth="1"/>
    <col min="6394" max="6394" width="21" style="317" customWidth="1"/>
    <col min="6395" max="6647" width="9" style="317"/>
    <col min="6648" max="6648" width="51.75" style="317" customWidth="1"/>
    <col min="6649" max="6649" width="24.25" style="317" customWidth="1"/>
    <col min="6650" max="6650" width="21" style="317" customWidth="1"/>
    <col min="6651" max="6903" width="9" style="317"/>
    <col min="6904" max="6904" width="51.75" style="317" customWidth="1"/>
    <col min="6905" max="6905" width="24.25" style="317" customWidth="1"/>
    <col min="6906" max="6906" width="21" style="317" customWidth="1"/>
    <col min="6907" max="7159" width="9" style="317"/>
    <col min="7160" max="7160" width="51.75" style="317" customWidth="1"/>
    <col min="7161" max="7161" width="24.25" style="317" customWidth="1"/>
    <col min="7162" max="7162" width="21" style="317" customWidth="1"/>
    <col min="7163" max="7415" width="9" style="317"/>
    <col min="7416" max="7416" width="51.75" style="317" customWidth="1"/>
    <col min="7417" max="7417" width="24.25" style="317" customWidth="1"/>
    <col min="7418" max="7418" width="21" style="317" customWidth="1"/>
    <col min="7419" max="7671" width="9" style="317"/>
    <col min="7672" max="7672" width="51.75" style="317" customWidth="1"/>
    <col min="7673" max="7673" width="24.25" style="317" customWidth="1"/>
    <col min="7674" max="7674" width="21" style="317" customWidth="1"/>
    <col min="7675" max="7927" width="9" style="317"/>
    <col min="7928" max="7928" width="51.75" style="317" customWidth="1"/>
    <col min="7929" max="7929" width="24.25" style="317" customWidth="1"/>
    <col min="7930" max="7930" width="21" style="317" customWidth="1"/>
    <col min="7931" max="8183" width="9" style="317"/>
    <col min="8184" max="8184" width="51.75" style="317" customWidth="1"/>
    <col min="8185" max="8185" width="24.25" style="317" customWidth="1"/>
    <col min="8186" max="8186" width="21" style="317" customWidth="1"/>
    <col min="8187" max="8439" width="9" style="317"/>
    <col min="8440" max="8440" width="51.75" style="317" customWidth="1"/>
    <col min="8441" max="8441" width="24.25" style="317" customWidth="1"/>
    <col min="8442" max="8442" width="21" style="317" customWidth="1"/>
    <col min="8443" max="8695" width="9" style="317"/>
    <col min="8696" max="8696" width="51.75" style="317" customWidth="1"/>
    <col min="8697" max="8697" width="24.25" style="317" customWidth="1"/>
    <col min="8698" max="8698" width="21" style="317" customWidth="1"/>
    <col min="8699" max="8951" width="9" style="317"/>
    <col min="8952" max="8952" width="51.75" style="317" customWidth="1"/>
    <col min="8953" max="8953" width="24.25" style="317" customWidth="1"/>
    <col min="8954" max="8954" width="21" style="317" customWidth="1"/>
    <col min="8955" max="9207" width="9" style="317"/>
    <col min="9208" max="9208" width="51.75" style="317" customWidth="1"/>
    <col min="9209" max="9209" width="24.25" style="317" customWidth="1"/>
    <col min="9210" max="9210" width="21" style="317" customWidth="1"/>
    <col min="9211" max="9463" width="9" style="317"/>
    <col min="9464" max="9464" width="51.75" style="317" customWidth="1"/>
    <col min="9465" max="9465" width="24.25" style="317" customWidth="1"/>
    <col min="9466" max="9466" width="21" style="317" customWidth="1"/>
    <col min="9467" max="9719" width="9" style="317"/>
    <col min="9720" max="9720" width="51.75" style="317" customWidth="1"/>
    <col min="9721" max="9721" width="24.25" style="317" customWidth="1"/>
    <col min="9722" max="9722" width="21" style="317" customWidth="1"/>
    <col min="9723" max="9975" width="9" style="317"/>
    <col min="9976" max="9976" width="51.75" style="317" customWidth="1"/>
    <col min="9977" max="9977" width="24.25" style="317" customWidth="1"/>
    <col min="9978" max="9978" width="21" style="317" customWidth="1"/>
    <col min="9979" max="10231" width="9" style="317"/>
    <col min="10232" max="10232" width="51.75" style="317" customWidth="1"/>
    <col min="10233" max="10233" width="24.25" style="317" customWidth="1"/>
    <col min="10234" max="10234" width="21" style="317" customWidth="1"/>
    <col min="10235" max="10487" width="9" style="317"/>
    <col min="10488" max="10488" width="51.75" style="317" customWidth="1"/>
    <col min="10489" max="10489" width="24.25" style="317" customWidth="1"/>
    <col min="10490" max="10490" width="21" style="317" customWidth="1"/>
    <col min="10491" max="10743" width="9" style="317"/>
    <col min="10744" max="10744" width="51.75" style="317" customWidth="1"/>
    <col min="10745" max="10745" width="24.25" style="317" customWidth="1"/>
    <col min="10746" max="10746" width="21" style="317" customWidth="1"/>
    <col min="10747" max="10999" width="9" style="317"/>
    <col min="11000" max="11000" width="51.75" style="317" customWidth="1"/>
    <col min="11001" max="11001" width="24.25" style="317" customWidth="1"/>
    <col min="11002" max="11002" width="21" style="317" customWidth="1"/>
    <col min="11003" max="11255" width="9" style="317"/>
    <col min="11256" max="11256" width="51.75" style="317" customWidth="1"/>
    <col min="11257" max="11257" width="24.25" style="317" customWidth="1"/>
    <col min="11258" max="11258" width="21" style="317" customWidth="1"/>
    <col min="11259" max="11511" width="9" style="317"/>
    <col min="11512" max="11512" width="51.75" style="317" customWidth="1"/>
    <col min="11513" max="11513" width="24.25" style="317" customWidth="1"/>
    <col min="11514" max="11514" width="21" style="317" customWidth="1"/>
    <col min="11515" max="11767" width="9" style="317"/>
    <col min="11768" max="11768" width="51.75" style="317" customWidth="1"/>
    <col min="11769" max="11769" width="24.25" style="317" customWidth="1"/>
    <col min="11770" max="11770" width="21" style="317" customWidth="1"/>
    <col min="11771" max="12023" width="9" style="317"/>
    <col min="12024" max="12024" width="51.75" style="317" customWidth="1"/>
    <col min="12025" max="12025" width="24.25" style="317" customWidth="1"/>
    <col min="12026" max="12026" width="21" style="317" customWidth="1"/>
    <col min="12027" max="12279" width="9" style="317"/>
    <col min="12280" max="12280" width="51.75" style="317" customWidth="1"/>
    <col min="12281" max="12281" width="24.25" style="317" customWidth="1"/>
    <col min="12282" max="12282" width="21" style="317" customWidth="1"/>
    <col min="12283" max="12535" width="9" style="317"/>
    <col min="12536" max="12536" width="51.75" style="317" customWidth="1"/>
    <col min="12537" max="12537" width="24.25" style="317" customWidth="1"/>
    <col min="12538" max="12538" width="21" style="317" customWidth="1"/>
    <col min="12539" max="12791" width="9" style="317"/>
    <col min="12792" max="12792" width="51.75" style="317" customWidth="1"/>
    <col min="12793" max="12793" width="24.25" style="317" customWidth="1"/>
    <col min="12794" max="12794" width="21" style="317" customWidth="1"/>
    <col min="12795" max="13047" width="9" style="317"/>
    <col min="13048" max="13048" width="51.75" style="317" customWidth="1"/>
    <col min="13049" max="13049" width="24.25" style="317" customWidth="1"/>
    <col min="13050" max="13050" width="21" style="317" customWidth="1"/>
    <col min="13051" max="13303" width="9" style="317"/>
    <col min="13304" max="13304" width="51.75" style="317" customWidth="1"/>
    <col min="13305" max="13305" width="24.25" style="317" customWidth="1"/>
    <col min="13306" max="13306" width="21" style="317" customWidth="1"/>
    <col min="13307" max="13559" width="9" style="317"/>
    <col min="13560" max="13560" width="51.75" style="317" customWidth="1"/>
    <col min="13561" max="13561" width="24.25" style="317" customWidth="1"/>
    <col min="13562" max="13562" width="21" style="317" customWidth="1"/>
    <col min="13563" max="13815" width="9" style="317"/>
    <col min="13816" max="13816" width="51.75" style="317" customWidth="1"/>
    <col min="13817" max="13817" width="24.25" style="317" customWidth="1"/>
    <col min="13818" max="13818" width="21" style="317" customWidth="1"/>
    <col min="13819" max="14071" width="9" style="317"/>
    <col min="14072" max="14072" width="51.75" style="317" customWidth="1"/>
    <col min="14073" max="14073" width="24.25" style="317" customWidth="1"/>
    <col min="14074" max="14074" width="21" style="317" customWidth="1"/>
    <col min="14075" max="14327" width="9" style="317"/>
    <col min="14328" max="14328" width="51.75" style="317" customWidth="1"/>
    <col min="14329" max="14329" width="24.25" style="317" customWidth="1"/>
    <col min="14330" max="14330" width="21" style="317" customWidth="1"/>
    <col min="14331" max="14583" width="9" style="317"/>
    <col min="14584" max="14584" width="51.75" style="317" customWidth="1"/>
    <col min="14585" max="14585" width="24.25" style="317" customWidth="1"/>
    <col min="14586" max="14586" width="21" style="317" customWidth="1"/>
    <col min="14587" max="14839" width="9" style="317"/>
    <col min="14840" max="14840" width="51.75" style="317" customWidth="1"/>
    <col min="14841" max="14841" width="24.25" style="317" customWidth="1"/>
    <col min="14842" max="14842" width="21" style="317" customWidth="1"/>
    <col min="14843" max="15095" width="9" style="317"/>
    <col min="15096" max="15096" width="51.75" style="317" customWidth="1"/>
    <col min="15097" max="15097" width="24.25" style="317" customWidth="1"/>
    <col min="15098" max="15098" width="21" style="317" customWidth="1"/>
    <col min="15099" max="15351" width="9" style="317"/>
    <col min="15352" max="15352" width="51.75" style="317" customWidth="1"/>
    <col min="15353" max="15353" width="24.25" style="317" customWidth="1"/>
    <col min="15354" max="15354" width="21" style="317" customWidth="1"/>
    <col min="15355" max="15607" width="9" style="317"/>
    <col min="15608" max="15608" width="51.75" style="317" customWidth="1"/>
    <col min="15609" max="15609" width="24.25" style="317" customWidth="1"/>
    <col min="15610" max="15610" width="21" style="317" customWidth="1"/>
    <col min="15611" max="15863" width="9" style="317"/>
    <col min="15864" max="15864" width="51.75" style="317" customWidth="1"/>
    <col min="15865" max="15865" width="24.25" style="317" customWidth="1"/>
    <col min="15866" max="15866" width="21" style="317" customWidth="1"/>
    <col min="15867" max="16119" width="9" style="317"/>
    <col min="16120" max="16120" width="51.75" style="317" customWidth="1"/>
    <col min="16121" max="16121" width="24.25" style="317" customWidth="1"/>
    <col min="16122" max="16122" width="21" style="317" customWidth="1"/>
    <col min="16123" max="16384" width="9" style="317"/>
  </cols>
  <sheetData>
    <row r="1" ht="21" customHeight="1" spans="1:3">
      <c r="A1" s="318" t="str">
        <f>目录!D12</f>
        <v>2020年区级“三公”经费支出预算表</v>
      </c>
      <c r="B1" s="318"/>
      <c r="C1" s="318"/>
    </row>
    <row r="2" ht="36.75" customHeight="1" spans="1:3">
      <c r="A2" s="319" t="s">
        <v>1122</v>
      </c>
      <c r="B2" s="319"/>
      <c r="C2" s="319"/>
    </row>
    <row r="3" ht="21" customHeight="1" spans="1:3">
      <c r="A3" s="320"/>
      <c r="B3" s="320"/>
      <c r="C3" s="321" t="s">
        <v>29</v>
      </c>
    </row>
    <row r="4" ht="33.75" customHeight="1" spans="1:3">
      <c r="A4" s="111" t="s">
        <v>1123</v>
      </c>
      <c r="B4" s="322" t="s">
        <v>1124</v>
      </c>
      <c r="C4" s="322" t="s">
        <v>1125</v>
      </c>
    </row>
    <row r="5" ht="21.75" customHeight="1" spans="1:3">
      <c r="A5" s="112" t="s">
        <v>1066</v>
      </c>
      <c r="B5" s="323"/>
      <c r="C5" s="323"/>
    </row>
    <row r="6" ht="21.75" customHeight="1" spans="1:3">
      <c r="A6" s="112" t="s">
        <v>1065</v>
      </c>
      <c r="B6" s="323">
        <v>151</v>
      </c>
      <c r="C6" s="323">
        <v>96</v>
      </c>
    </row>
    <row r="7" ht="21.75" customHeight="1" spans="1:3">
      <c r="A7" s="112" t="s">
        <v>1126</v>
      </c>
      <c r="B7" s="323">
        <v>679</v>
      </c>
      <c r="C7" s="323">
        <v>660</v>
      </c>
    </row>
    <row r="8" ht="21.75" customHeight="1" spans="1:3">
      <c r="A8" s="112" t="s">
        <v>1127</v>
      </c>
      <c r="B8" s="323">
        <v>679</v>
      </c>
      <c r="C8" s="323">
        <v>660</v>
      </c>
    </row>
    <row r="9" ht="21.75" customHeight="1" spans="1:3">
      <c r="A9" s="324" t="s">
        <v>1128</v>
      </c>
      <c r="B9" s="323"/>
      <c r="C9" s="323">
        <v>0</v>
      </c>
    </row>
    <row r="10" ht="21.75" customHeight="1" spans="1:3">
      <c r="A10" s="112"/>
      <c r="B10" s="323">
        <v>0</v>
      </c>
      <c r="C10" s="323">
        <v>0</v>
      </c>
    </row>
    <row r="11" ht="21.75" customHeight="1" spans="1:3">
      <c r="A11" s="111" t="s">
        <v>1129</v>
      </c>
      <c r="B11" s="323">
        <v>830</v>
      </c>
      <c r="C11" s="323">
        <v>756</v>
      </c>
    </row>
    <row r="12" ht="169.5" customHeight="1" spans="1:3">
      <c r="A12" s="325" t="s">
        <v>1130</v>
      </c>
      <c r="B12" s="325"/>
      <c r="C12" s="325"/>
    </row>
    <row r="13" spans="1:1">
      <c r="A13" s="317" t="s">
        <v>1131</v>
      </c>
    </row>
  </sheetData>
  <mergeCells count="2">
    <mergeCell ref="A2:C2"/>
    <mergeCell ref="A12:C12"/>
  </mergeCells>
  <pageMargins left="0.707638888888889" right="0.707638888888889" top="0.747916666666667" bottom="0.747916666666667" header="0.313888888888889" footer="0.313888888888889"/>
  <pageSetup paperSize="9" scale="96" fitToHeight="104" orientation="portrait"/>
  <headerFooter>
    <oddFooter>&amp;C第&amp;P页/共&amp;N页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"/>
  <sheetViews>
    <sheetView showZeros="0" workbookViewId="0">
      <pane ySplit="6" topLeftCell="A6" activePane="bottomLeft" state="frozen"/>
      <selection/>
      <selection pane="bottomLeft" activeCell="A2" sqref="A2:B2"/>
    </sheetView>
  </sheetViews>
  <sheetFormatPr defaultColWidth="9" defaultRowHeight="21" customHeight="1"/>
  <cols>
    <col min="1" max="1" width="43.25" style="296" customWidth="1"/>
    <col min="2" max="2" width="33.375" style="297" customWidth="1"/>
    <col min="3" max="6" width="9" style="297"/>
    <col min="7" max="256" width="9" style="296"/>
    <col min="257" max="257" width="43.25" style="296" customWidth="1"/>
    <col min="258" max="258" width="33.375" style="296" customWidth="1"/>
    <col min="259" max="512" width="9" style="296"/>
    <col min="513" max="513" width="43.25" style="296" customWidth="1"/>
    <col min="514" max="514" width="33.375" style="296" customWidth="1"/>
    <col min="515" max="768" width="9" style="296"/>
    <col min="769" max="769" width="43.25" style="296" customWidth="1"/>
    <col min="770" max="770" width="33.375" style="296" customWidth="1"/>
    <col min="771" max="1024" width="9" style="296"/>
    <col min="1025" max="1025" width="43.25" style="296" customWidth="1"/>
    <col min="1026" max="1026" width="33.375" style="296" customWidth="1"/>
    <col min="1027" max="1280" width="9" style="296"/>
    <col min="1281" max="1281" width="43.25" style="296" customWidth="1"/>
    <col min="1282" max="1282" width="33.375" style="296" customWidth="1"/>
    <col min="1283" max="1536" width="9" style="296"/>
    <col min="1537" max="1537" width="43.25" style="296" customWidth="1"/>
    <col min="1538" max="1538" width="33.375" style="296" customWidth="1"/>
    <col min="1539" max="1792" width="9" style="296"/>
    <col min="1793" max="1793" width="43.25" style="296" customWidth="1"/>
    <col min="1794" max="1794" width="33.375" style="296" customWidth="1"/>
    <col min="1795" max="2048" width="9" style="296"/>
    <col min="2049" max="2049" width="43.25" style="296" customWidth="1"/>
    <col min="2050" max="2050" width="33.375" style="296" customWidth="1"/>
    <col min="2051" max="2304" width="9" style="296"/>
    <col min="2305" max="2305" width="43.25" style="296" customWidth="1"/>
    <col min="2306" max="2306" width="33.375" style="296" customWidth="1"/>
    <col min="2307" max="2560" width="9" style="296"/>
    <col min="2561" max="2561" width="43.25" style="296" customWidth="1"/>
    <col min="2562" max="2562" width="33.375" style="296" customWidth="1"/>
    <col min="2563" max="2816" width="9" style="296"/>
    <col min="2817" max="2817" width="43.25" style="296" customWidth="1"/>
    <col min="2818" max="2818" width="33.375" style="296" customWidth="1"/>
    <col min="2819" max="3072" width="9" style="296"/>
    <col min="3073" max="3073" width="43.25" style="296" customWidth="1"/>
    <col min="3074" max="3074" width="33.375" style="296" customWidth="1"/>
    <col min="3075" max="3328" width="9" style="296"/>
    <col min="3329" max="3329" width="43.25" style="296" customWidth="1"/>
    <col min="3330" max="3330" width="33.375" style="296" customWidth="1"/>
    <col min="3331" max="3584" width="9" style="296"/>
    <col min="3585" max="3585" width="43.25" style="296" customWidth="1"/>
    <col min="3586" max="3586" width="33.375" style="296" customWidth="1"/>
    <col min="3587" max="3840" width="9" style="296"/>
    <col min="3841" max="3841" width="43.25" style="296" customWidth="1"/>
    <col min="3842" max="3842" width="33.375" style="296" customWidth="1"/>
    <col min="3843" max="4096" width="9" style="296"/>
    <col min="4097" max="4097" width="43.25" style="296" customWidth="1"/>
    <col min="4098" max="4098" width="33.375" style="296" customWidth="1"/>
    <col min="4099" max="4352" width="9" style="296"/>
    <col min="4353" max="4353" width="43.25" style="296" customWidth="1"/>
    <col min="4354" max="4354" width="33.375" style="296" customWidth="1"/>
    <col min="4355" max="4608" width="9" style="296"/>
    <col min="4609" max="4609" width="43.25" style="296" customWidth="1"/>
    <col min="4610" max="4610" width="33.375" style="296" customWidth="1"/>
    <col min="4611" max="4864" width="9" style="296"/>
    <col min="4865" max="4865" width="43.25" style="296" customWidth="1"/>
    <col min="4866" max="4866" width="33.375" style="296" customWidth="1"/>
    <col min="4867" max="5120" width="9" style="296"/>
    <col min="5121" max="5121" width="43.25" style="296" customWidth="1"/>
    <col min="5122" max="5122" width="33.375" style="296" customWidth="1"/>
    <col min="5123" max="5376" width="9" style="296"/>
    <col min="5377" max="5377" width="43.25" style="296" customWidth="1"/>
    <col min="5378" max="5378" width="33.375" style="296" customWidth="1"/>
    <col min="5379" max="5632" width="9" style="296"/>
    <col min="5633" max="5633" width="43.25" style="296" customWidth="1"/>
    <col min="5634" max="5634" width="33.375" style="296" customWidth="1"/>
    <col min="5635" max="5888" width="9" style="296"/>
    <col min="5889" max="5889" width="43.25" style="296" customWidth="1"/>
    <col min="5890" max="5890" width="33.375" style="296" customWidth="1"/>
    <col min="5891" max="6144" width="9" style="296"/>
    <col min="6145" max="6145" width="43.25" style="296" customWidth="1"/>
    <col min="6146" max="6146" width="33.375" style="296" customWidth="1"/>
    <col min="6147" max="6400" width="9" style="296"/>
    <col min="6401" max="6401" width="43.25" style="296" customWidth="1"/>
    <col min="6402" max="6402" width="33.375" style="296" customWidth="1"/>
    <col min="6403" max="6656" width="9" style="296"/>
    <col min="6657" max="6657" width="43.25" style="296" customWidth="1"/>
    <col min="6658" max="6658" width="33.375" style="296" customWidth="1"/>
    <col min="6659" max="6912" width="9" style="296"/>
    <col min="6913" max="6913" width="43.25" style="296" customWidth="1"/>
    <col min="6914" max="6914" width="33.375" style="296" customWidth="1"/>
    <col min="6915" max="7168" width="9" style="296"/>
    <col min="7169" max="7169" width="43.25" style="296" customWidth="1"/>
    <col min="7170" max="7170" width="33.375" style="296" customWidth="1"/>
    <col min="7171" max="7424" width="9" style="296"/>
    <col min="7425" max="7425" width="43.25" style="296" customWidth="1"/>
    <col min="7426" max="7426" width="33.375" style="296" customWidth="1"/>
    <col min="7427" max="7680" width="9" style="296"/>
    <col min="7681" max="7681" width="43.25" style="296" customWidth="1"/>
    <col min="7682" max="7682" width="33.375" style="296" customWidth="1"/>
    <col min="7683" max="7936" width="9" style="296"/>
    <col min="7937" max="7937" width="43.25" style="296" customWidth="1"/>
    <col min="7938" max="7938" width="33.375" style="296" customWidth="1"/>
    <col min="7939" max="8192" width="9" style="296"/>
    <col min="8193" max="8193" width="43.25" style="296" customWidth="1"/>
    <col min="8194" max="8194" width="33.375" style="296" customWidth="1"/>
    <col min="8195" max="8448" width="9" style="296"/>
    <col min="8449" max="8449" width="43.25" style="296" customWidth="1"/>
    <col min="8450" max="8450" width="33.375" style="296" customWidth="1"/>
    <col min="8451" max="8704" width="9" style="296"/>
    <col min="8705" max="8705" width="43.25" style="296" customWidth="1"/>
    <col min="8706" max="8706" width="33.375" style="296" customWidth="1"/>
    <col min="8707" max="8960" width="9" style="296"/>
    <col min="8961" max="8961" width="43.25" style="296" customWidth="1"/>
    <col min="8962" max="8962" width="33.375" style="296" customWidth="1"/>
    <col min="8963" max="9216" width="9" style="296"/>
    <col min="9217" max="9217" width="43.25" style="296" customWidth="1"/>
    <col min="9218" max="9218" width="33.375" style="296" customWidth="1"/>
    <col min="9219" max="9472" width="9" style="296"/>
    <col min="9473" max="9473" width="43.25" style="296" customWidth="1"/>
    <col min="9474" max="9474" width="33.375" style="296" customWidth="1"/>
    <col min="9475" max="9728" width="9" style="296"/>
    <col min="9729" max="9729" width="43.25" style="296" customWidth="1"/>
    <col min="9730" max="9730" width="33.375" style="296" customWidth="1"/>
    <col min="9731" max="9984" width="9" style="296"/>
    <col min="9985" max="9985" width="43.25" style="296" customWidth="1"/>
    <col min="9986" max="9986" width="33.375" style="296" customWidth="1"/>
    <col min="9987" max="10240" width="9" style="296"/>
    <col min="10241" max="10241" width="43.25" style="296" customWidth="1"/>
    <col min="10242" max="10242" width="33.375" style="296" customWidth="1"/>
    <col min="10243" max="10496" width="9" style="296"/>
    <col min="10497" max="10497" width="43.25" style="296" customWidth="1"/>
    <col min="10498" max="10498" width="33.375" style="296" customWidth="1"/>
    <col min="10499" max="10752" width="9" style="296"/>
    <col min="10753" max="10753" width="43.25" style="296" customWidth="1"/>
    <col min="10754" max="10754" width="33.375" style="296" customWidth="1"/>
    <col min="10755" max="11008" width="9" style="296"/>
    <col min="11009" max="11009" width="43.25" style="296" customWidth="1"/>
    <col min="11010" max="11010" width="33.375" style="296" customWidth="1"/>
    <col min="11011" max="11264" width="9" style="296"/>
    <col min="11265" max="11265" width="43.25" style="296" customWidth="1"/>
    <col min="11266" max="11266" width="33.375" style="296" customWidth="1"/>
    <col min="11267" max="11520" width="9" style="296"/>
    <col min="11521" max="11521" width="43.25" style="296" customWidth="1"/>
    <col min="11522" max="11522" width="33.375" style="296" customWidth="1"/>
    <col min="11523" max="11776" width="9" style="296"/>
    <col min="11777" max="11777" width="43.25" style="296" customWidth="1"/>
    <col min="11778" max="11778" width="33.375" style="296" customWidth="1"/>
    <col min="11779" max="12032" width="9" style="296"/>
    <col min="12033" max="12033" width="43.25" style="296" customWidth="1"/>
    <col min="12034" max="12034" width="33.375" style="296" customWidth="1"/>
    <col min="12035" max="12288" width="9" style="296"/>
    <col min="12289" max="12289" width="43.25" style="296" customWidth="1"/>
    <col min="12290" max="12290" width="33.375" style="296" customWidth="1"/>
    <col min="12291" max="12544" width="9" style="296"/>
    <col min="12545" max="12545" width="43.25" style="296" customWidth="1"/>
    <col min="12546" max="12546" width="33.375" style="296" customWidth="1"/>
    <col min="12547" max="12800" width="9" style="296"/>
    <col min="12801" max="12801" width="43.25" style="296" customWidth="1"/>
    <col min="12802" max="12802" width="33.375" style="296" customWidth="1"/>
    <col min="12803" max="13056" width="9" style="296"/>
    <col min="13057" max="13057" width="43.25" style="296" customWidth="1"/>
    <col min="13058" max="13058" width="33.375" style="296" customWidth="1"/>
    <col min="13059" max="13312" width="9" style="296"/>
    <col min="13313" max="13313" width="43.25" style="296" customWidth="1"/>
    <col min="13314" max="13314" width="33.375" style="296" customWidth="1"/>
    <col min="13315" max="13568" width="9" style="296"/>
    <col min="13569" max="13569" width="43.25" style="296" customWidth="1"/>
    <col min="13570" max="13570" width="33.375" style="296" customWidth="1"/>
    <col min="13571" max="13824" width="9" style="296"/>
    <col min="13825" max="13825" width="43.25" style="296" customWidth="1"/>
    <col min="13826" max="13826" width="33.375" style="296" customWidth="1"/>
    <col min="13827" max="14080" width="9" style="296"/>
    <col min="14081" max="14081" width="43.25" style="296" customWidth="1"/>
    <col min="14082" max="14082" width="33.375" style="296" customWidth="1"/>
    <col min="14083" max="14336" width="9" style="296"/>
    <col min="14337" max="14337" width="43.25" style="296" customWidth="1"/>
    <col min="14338" max="14338" width="33.375" style="296" customWidth="1"/>
    <col min="14339" max="14592" width="9" style="296"/>
    <col min="14593" max="14593" width="43.25" style="296" customWidth="1"/>
    <col min="14594" max="14594" width="33.375" style="296" customWidth="1"/>
    <col min="14595" max="14848" width="9" style="296"/>
    <col min="14849" max="14849" width="43.25" style="296" customWidth="1"/>
    <col min="14850" max="14850" width="33.375" style="296" customWidth="1"/>
    <col min="14851" max="15104" width="9" style="296"/>
    <col min="15105" max="15105" width="43.25" style="296" customWidth="1"/>
    <col min="15106" max="15106" width="33.375" style="296" customWidth="1"/>
    <col min="15107" max="15360" width="9" style="296"/>
    <col min="15361" max="15361" width="43.25" style="296" customWidth="1"/>
    <col min="15362" max="15362" width="33.375" style="296" customWidth="1"/>
    <col min="15363" max="15616" width="9" style="296"/>
    <col min="15617" max="15617" width="43.25" style="296" customWidth="1"/>
    <col min="15618" max="15618" width="33.375" style="296" customWidth="1"/>
    <col min="15619" max="15872" width="9" style="296"/>
    <col min="15873" max="15873" width="43.25" style="296" customWidth="1"/>
    <col min="15874" max="15874" width="33.375" style="296" customWidth="1"/>
    <col min="15875" max="16128" width="9" style="296"/>
    <col min="16129" max="16129" width="43.25" style="296" customWidth="1"/>
    <col min="16130" max="16130" width="33.375" style="296" customWidth="1"/>
    <col min="16131" max="16384" width="9" style="296"/>
  </cols>
  <sheetData>
    <row r="1" customHeight="1" spans="1:1">
      <c r="A1" s="296" t="str">
        <f>目录!C13</f>
        <v>表八</v>
      </c>
    </row>
    <row r="2" ht="62" customHeight="1" spans="1:10">
      <c r="A2" s="298" t="s">
        <v>1132</v>
      </c>
      <c r="B2" s="298"/>
      <c r="J2" s="316"/>
    </row>
    <row r="3" s="295" customFormat="1" ht="23.25" customHeight="1" spans="1:6">
      <c r="A3" s="299" t="s">
        <v>29</v>
      </c>
      <c r="B3" s="300"/>
      <c r="C3" s="301"/>
      <c r="D3" s="301"/>
      <c r="E3" s="301"/>
      <c r="F3" s="301"/>
    </row>
    <row r="4" s="295" customFormat="1" ht="20.1" customHeight="1" spans="1:6">
      <c r="A4" s="302" t="s">
        <v>1133</v>
      </c>
      <c r="B4" s="303" t="s">
        <v>1134</v>
      </c>
      <c r="C4" s="301"/>
      <c r="D4" s="301"/>
      <c r="E4" s="301"/>
      <c r="F4" s="301"/>
    </row>
    <row r="5" s="295" customFormat="1" ht="20.1" customHeight="1" spans="1:6">
      <c r="A5" s="304" t="s">
        <v>1135</v>
      </c>
      <c r="B5" s="305">
        <v>41406</v>
      </c>
      <c r="C5" s="301"/>
      <c r="D5" s="301"/>
      <c r="E5" s="301"/>
      <c r="F5" s="301"/>
    </row>
    <row r="6" s="295" customFormat="1" ht="20.1" customHeight="1" spans="1:6">
      <c r="A6" s="304" t="s">
        <v>1136</v>
      </c>
      <c r="B6" s="305">
        <v>18174</v>
      </c>
      <c r="C6" s="301"/>
      <c r="D6" s="301"/>
      <c r="E6" s="301"/>
      <c r="F6" s="301"/>
    </row>
    <row r="7" s="295" customFormat="1" ht="20.1" customHeight="1" spans="1:6">
      <c r="A7" s="306" t="s">
        <v>1137</v>
      </c>
      <c r="B7" s="305">
        <v>2454</v>
      </c>
      <c r="C7" s="301"/>
      <c r="D7" s="301"/>
      <c r="E7" s="301"/>
      <c r="F7" s="301"/>
    </row>
    <row r="8" s="295" customFormat="1" ht="20.1" customHeight="1" spans="1:6">
      <c r="A8" s="307" t="s">
        <v>1138</v>
      </c>
      <c r="B8" s="305">
        <v>1385</v>
      </c>
      <c r="C8" s="301"/>
      <c r="D8" s="301"/>
      <c r="E8" s="301"/>
      <c r="F8" s="301"/>
    </row>
    <row r="9" s="295" customFormat="1" ht="20.1" customHeight="1" spans="1:6">
      <c r="A9" s="308" t="s">
        <v>1139</v>
      </c>
      <c r="B9" s="305">
        <v>584</v>
      </c>
      <c r="C9" s="301"/>
      <c r="D9" s="301"/>
      <c r="E9" s="301"/>
      <c r="F9" s="301"/>
    </row>
    <row r="10" s="295" customFormat="1" ht="20.1" customHeight="1" spans="1:6">
      <c r="A10" s="308" t="s">
        <v>1140</v>
      </c>
      <c r="B10" s="305">
        <v>312</v>
      </c>
      <c r="C10" s="301"/>
      <c r="D10" s="301"/>
      <c r="E10" s="301"/>
      <c r="F10" s="301"/>
    </row>
    <row r="11" s="295" customFormat="1" ht="20.1" customHeight="1" spans="1:6">
      <c r="A11" s="308" t="s">
        <v>1141</v>
      </c>
      <c r="B11" s="305">
        <v>173</v>
      </c>
      <c r="C11" s="301"/>
      <c r="D11" s="301"/>
      <c r="E11" s="301"/>
      <c r="F11" s="301"/>
    </row>
    <row r="12" s="295" customFormat="1" ht="20.1" customHeight="1" spans="1:6">
      <c r="A12" s="306" t="s">
        <v>1142</v>
      </c>
      <c r="B12" s="305">
        <v>14942</v>
      </c>
      <c r="C12" s="301"/>
      <c r="D12" s="301"/>
      <c r="E12" s="301"/>
      <c r="F12" s="301"/>
    </row>
    <row r="13" s="295" customFormat="1" ht="20.1" customHeight="1" spans="1:6">
      <c r="A13" s="283" t="s">
        <v>1143</v>
      </c>
      <c r="B13" s="281">
        <v>5999</v>
      </c>
      <c r="C13" s="301"/>
      <c r="D13" s="301"/>
      <c r="E13" s="301"/>
      <c r="F13" s="301"/>
    </row>
    <row r="14" s="295" customFormat="1" ht="20.1" customHeight="1" spans="1:6">
      <c r="A14" s="283" t="s">
        <v>1144</v>
      </c>
      <c r="B14" s="281">
        <v>1189</v>
      </c>
      <c r="C14" s="301"/>
      <c r="D14" s="301"/>
      <c r="E14" s="301"/>
      <c r="F14" s="301"/>
    </row>
    <row r="15" s="295" customFormat="1" ht="20.1" customHeight="1" spans="1:6">
      <c r="A15" s="283" t="s">
        <v>1145</v>
      </c>
      <c r="B15" s="281"/>
      <c r="C15" s="301"/>
      <c r="D15" s="301"/>
      <c r="E15" s="301"/>
      <c r="F15" s="301"/>
    </row>
    <row r="16" s="295" customFormat="1" ht="20.1" customHeight="1" spans="1:6">
      <c r="A16" s="283" t="s">
        <v>1146</v>
      </c>
      <c r="B16" s="281">
        <v>540</v>
      </c>
      <c r="C16" s="301"/>
      <c r="D16" s="301"/>
      <c r="E16" s="301"/>
      <c r="F16" s="301"/>
    </row>
    <row r="17" s="295" customFormat="1" ht="20.1" customHeight="1" spans="1:6">
      <c r="A17" s="287" t="s">
        <v>1147</v>
      </c>
      <c r="B17" s="281">
        <v>1809</v>
      </c>
      <c r="C17" s="301"/>
      <c r="D17" s="301"/>
      <c r="E17" s="301"/>
      <c r="F17" s="301"/>
    </row>
    <row r="18" s="295" customFormat="1" ht="20.1" customHeight="1" spans="1:6">
      <c r="A18" s="283" t="s">
        <v>1148</v>
      </c>
      <c r="B18" s="281">
        <v>131</v>
      </c>
      <c r="C18" s="301"/>
      <c r="D18" s="301"/>
      <c r="E18" s="301"/>
      <c r="F18" s="301"/>
    </row>
    <row r="19" s="295" customFormat="1" ht="20.1" customHeight="1" spans="1:6">
      <c r="A19" s="287" t="s">
        <v>1149</v>
      </c>
      <c r="B19" s="281">
        <v>37</v>
      </c>
      <c r="C19" s="301"/>
      <c r="D19" s="301"/>
      <c r="E19" s="301"/>
      <c r="F19" s="301"/>
    </row>
    <row r="20" s="295" customFormat="1" ht="20.1" customHeight="1" spans="1:6">
      <c r="A20" s="287" t="s">
        <v>1150</v>
      </c>
      <c r="B20" s="281">
        <v>1098</v>
      </c>
      <c r="C20" s="301"/>
      <c r="D20" s="301"/>
      <c r="E20" s="301"/>
      <c r="F20" s="301"/>
    </row>
    <row r="21" s="295" customFormat="1" ht="20.1" customHeight="1" spans="1:6">
      <c r="A21" s="287" t="s">
        <v>1151</v>
      </c>
      <c r="B21" s="281">
        <v>51</v>
      </c>
      <c r="C21" s="301"/>
      <c r="D21" s="301"/>
      <c r="E21" s="301"/>
      <c r="F21" s="301"/>
    </row>
    <row r="22" s="295" customFormat="1" ht="20.1" customHeight="1" spans="1:6">
      <c r="A22" s="287" t="s">
        <v>1152</v>
      </c>
      <c r="B22" s="281">
        <v>3477</v>
      </c>
      <c r="C22" s="301"/>
      <c r="D22" s="301"/>
      <c r="E22" s="301"/>
      <c r="F22" s="301"/>
    </row>
    <row r="23" s="295" customFormat="1" ht="20.1" customHeight="1" spans="1:6">
      <c r="A23" s="287" t="s">
        <v>1153</v>
      </c>
      <c r="B23" s="281">
        <v>376</v>
      </c>
      <c r="C23" s="301"/>
      <c r="D23" s="301"/>
      <c r="E23" s="301"/>
      <c r="F23" s="301"/>
    </row>
    <row r="24" ht="23.25" customHeight="1" spans="1:2">
      <c r="A24" s="287" t="s">
        <v>1154</v>
      </c>
      <c r="B24" s="281">
        <v>47</v>
      </c>
    </row>
    <row r="25" ht="23.25" customHeight="1" spans="1:2">
      <c r="A25" s="292" t="s">
        <v>1155</v>
      </c>
      <c r="B25" s="289"/>
    </row>
    <row r="26" ht="23.25" customHeight="1" spans="1:2">
      <c r="A26" s="309" t="s">
        <v>1156</v>
      </c>
      <c r="B26" s="289">
        <v>188</v>
      </c>
    </row>
    <row r="27" ht="23.25" customHeight="1" spans="1:2">
      <c r="A27" s="310" t="s">
        <v>1157</v>
      </c>
      <c r="B27" s="311">
        <v>778</v>
      </c>
    </row>
    <row r="28" ht="23.25" customHeight="1" spans="1:2">
      <c r="A28" s="312" t="s">
        <v>1158</v>
      </c>
      <c r="B28" s="311">
        <v>5743</v>
      </c>
    </row>
    <row r="29" ht="23.25" customHeight="1" spans="1:2">
      <c r="A29" s="304" t="s">
        <v>1159</v>
      </c>
      <c r="B29" s="305"/>
    </row>
    <row r="30" ht="23.25" customHeight="1" spans="1:2">
      <c r="A30" s="304" t="s">
        <v>1160</v>
      </c>
      <c r="B30" s="305"/>
    </row>
    <row r="31" ht="23.25" customHeight="1" spans="1:2">
      <c r="A31" s="304" t="s">
        <v>1161</v>
      </c>
      <c r="B31" s="305">
        <v>1010</v>
      </c>
    </row>
    <row r="32" ht="23.25" customHeight="1" spans="1:2">
      <c r="A32" s="304" t="s">
        <v>1162</v>
      </c>
      <c r="B32" s="305"/>
    </row>
    <row r="33" ht="23.25" customHeight="1" spans="1:2">
      <c r="A33" s="313" t="s">
        <v>1129</v>
      </c>
      <c r="B33" s="305">
        <v>66333</v>
      </c>
    </row>
    <row r="34" ht="23.25" customHeight="1" spans="1:2">
      <c r="A34" s="314"/>
      <c r="B34" s="315"/>
    </row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</sheetData>
  <mergeCells count="3">
    <mergeCell ref="A2:B2"/>
    <mergeCell ref="A3:B3"/>
    <mergeCell ref="A34:B34"/>
  </mergeCells>
  <pageMargins left="0.707638888888889" right="0.707638888888889" top="0.747916666666667" bottom="0.747916666666667" header="0.313888888888889" footer="0.313888888888889"/>
  <pageSetup paperSize="9" scale="85" fitToHeight="104" orientation="portrait"/>
  <headerFooter>
    <oddFooter>&amp;C第&amp;P页/共&amp;N页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</vt:lpstr>
      <vt:lpstr>2020年一般公共预算收入表</vt:lpstr>
      <vt:lpstr>2020年一般公共预算支出表</vt:lpstr>
      <vt:lpstr>2020年一般公共预算支出表 (功能分类)</vt:lpstr>
      <vt:lpstr>2020年一般公共预算区本级支出表</vt:lpstr>
      <vt:lpstr>2020年一般公共预算区本级支出表 (功能分类)</vt:lpstr>
      <vt:lpstr>2020年区级一般公共预算区本级基本支出（按经济分类）</vt:lpstr>
      <vt:lpstr>2020年区级“三公”经费支出预算表</vt:lpstr>
      <vt:lpstr>2020年凤泉区一般公共预算税收返还和转移支付表（分项目）</vt:lpstr>
      <vt:lpstr>2020年税收返还和转移支付（分地区）预算表</vt:lpstr>
      <vt:lpstr>政府一般债务限额和余额情况表</vt:lpstr>
      <vt:lpstr>2020年政府性基金预算收入表</vt:lpstr>
      <vt:lpstr>2020年政府性基金预算支出表</vt:lpstr>
      <vt:lpstr>2020年政府性基金预算支出明细表（功能分类）</vt:lpstr>
      <vt:lpstr>2020年区本级政府性基金预算支出表 </vt:lpstr>
      <vt:lpstr>2020年区本级政府性基金预算支出明细表（功能分类）</vt:lpstr>
      <vt:lpstr>2020年政府性基金转移支付预算表（分项目）</vt:lpstr>
      <vt:lpstr>2020年政府性基金转移支付预算表（分地区） </vt:lpstr>
      <vt:lpstr>政府专项债务余额情况表</vt:lpstr>
      <vt:lpstr>2020年国有资本经营预算收入表</vt:lpstr>
      <vt:lpstr>2020年国有资本经营预算支出表</vt:lpstr>
      <vt:lpstr>2020年区本级国有资本经营支出预算表</vt:lpstr>
      <vt:lpstr>2020年国有资本经营预算转移支付表</vt:lpstr>
      <vt:lpstr>2020年社会保险基金预算总表</vt:lpstr>
      <vt:lpstr>2020年社会保险基金收入预算表</vt:lpstr>
      <vt:lpstr>2020年社会保险基金支出预算表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李祥兵</dc:creator>
  <cp:lastModifiedBy>辉仔</cp:lastModifiedBy>
  <dcterms:created xsi:type="dcterms:W3CDTF">2019-01-25T01:40:00Z</dcterms:created>
  <cp:lastPrinted>2020-05-08T06:40:00Z</cp:lastPrinted>
  <dcterms:modified xsi:type="dcterms:W3CDTF">2020-12-04T08:05:18Z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