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08" firstSheet="1" activeTab="6"/>
  </bookViews>
  <sheets>
    <sheet name="1-2023年县（市）区收入" sheetId="11" r:id="rId1"/>
    <sheet name="2-2023年县（市）区支出" sheetId="12" r:id="rId2"/>
    <sheet name="11-2024年县（市）区收入" sheetId="1" r:id="rId3"/>
    <sheet name="12-2024年县（市）区支出" sheetId="2" r:id="rId4"/>
    <sheet name="27-2023县（市）区基金收入" sheetId="37" r:id="rId5"/>
    <sheet name="28-2023县（市）区基金支出" sheetId="27" r:id="rId6"/>
    <sheet name="35-2024县（市）区基金收入" sheetId="26" r:id="rId7"/>
    <sheet name="36-2024县（市）区基金支出" sheetId="39" r:id="rId8"/>
    <sheet name="48-2024年全市国有资本经营收支预算" sheetId="61" r:id="rId9"/>
  </sheets>
  <definedNames>
    <definedName name="_xlnm._FilterDatabase" localSheetId="0" hidden="1">'1-2023年县（市）区收入'!$A$4:$F$39</definedName>
    <definedName name="_xlnm._FilterDatabase" localSheetId="7" hidden="1">'36-2024县（市）区基金支出'!$A$4:$D$40</definedName>
    <definedName name="_Fill" localSheetId="8" hidden="1">#REF!</definedName>
    <definedName name="_Fill" hidden="1">#REF!</definedName>
    <definedName name="_xlnm._FilterDatabase" localSheetId="4" hidden="1">'27-2023县（市）区基金收入'!$A$4:$E$21</definedName>
    <definedName name="_xlnm._FilterDatabase" localSheetId="5" hidden="1">'28-2023县（市）区基金支出'!$A$4:$E$40</definedName>
    <definedName name="_xlnm._FilterDatabase" localSheetId="6" hidden="1">'35-2024县（市）区基金收入'!$B$4:$E$19</definedName>
    <definedName name="_xlnm._FilterDatabase" localSheetId="8" hidden="1">#REF!</definedName>
    <definedName name="_xlnm._FilterDatabase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Order1" hidden="1">255</definedName>
    <definedName name="_Order2" hidden="1">255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hidden="1">#REF!</definedName>
    <definedName name="AccessDatabase" hidden="1">"D:\文_件\省长专项\2000省长专项审批.mdb"</definedName>
    <definedName name="_xlnm.Print_Area" localSheetId="2">'11-2024年县（市）区收入'!$A$1:$D$40</definedName>
    <definedName name="_xlnm.Print_Area" localSheetId="3">'12-2024年县（市）区支出'!$A$1:$D$35</definedName>
    <definedName name="_xlnm.Print_Area" localSheetId="4">'27-2023县（市）区基金收入'!$A$1:$E$21</definedName>
    <definedName name="_xlnm.Print_Area" localSheetId="5">'28-2023县（市）区基金支出'!$A$1:$E$40</definedName>
    <definedName name="_xlnm.Print_Area" localSheetId="6">'35-2024县（市）区基金收入'!$A$1:$E$20</definedName>
    <definedName name="_xlnm.Print_Area" localSheetId="7">'36-2024县（市）区基金支出'!$A$1:$D$40</definedName>
    <definedName name="_xlnm.Print_Titles" localSheetId="7">'36-2024县（市）区基金支出'!$4:$4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<sst xmlns="http://schemas.openxmlformats.org/spreadsheetml/2006/main" count="365" uniqueCount="205">
  <si>
    <t>表一</t>
  </si>
  <si>
    <t>2023年县（市）区一般公共预算收入预算执行情况表</t>
  </si>
  <si>
    <t>单位：万元</t>
  </si>
  <si>
    <r>
      <rPr>
        <b/>
        <sz val="12"/>
        <rFont val="宋体"/>
        <charset val="134"/>
      </rPr>
      <t xml:space="preserve">项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目</t>
    </r>
  </si>
  <si>
    <t>年初预算数</t>
  </si>
  <si>
    <t>调整预算数</t>
  </si>
  <si>
    <t>执行数</t>
  </si>
  <si>
    <t>执行数为调整预算数%</t>
  </si>
  <si>
    <t>执行数为上年决算数%</t>
  </si>
  <si>
    <t>一、本年收入</t>
  </si>
  <si>
    <t>（一）税收收入</t>
  </si>
  <si>
    <t>增值税</t>
  </si>
  <si>
    <t xml:space="preserve">  其中：国内改征增值税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</si>
  <si>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</si>
  <si>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</si>
  <si>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</si>
  <si>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</si>
  <si>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</si>
  <si>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</si>
  <si>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</si>
  <si>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</si>
  <si>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</si>
  <si>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</si>
  <si>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</si>
  <si>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</si>
  <si>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</si>
  <si>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（二）非税收入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</si>
  <si>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</si>
  <si>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</si>
  <si>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</si>
  <si>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</si>
  <si>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</si>
  <si>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</si>
  <si>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</si>
  <si>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</si>
  <si>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二、上级补助收入</t>
  </si>
  <si>
    <t>返还性收入</t>
  </si>
  <si>
    <t>一般性转移支付收入</t>
  </si>
  <si>
    <t>专项转移支付收入</t>
  </si>
  <si>
    <t>三、上年结余收入</t>
  </si>
  <si>
    <t>四、债务转贷收入</t>
  </si>
  <si>
    <t>五、动用预算稳定调节基金</t>
  </si>
  <si>
    <t>六、调入资金</t>
  </si>
  <si>
    <t xml:space="preserve">           合   计</t>
  </si>
  <si>
    <t>表二</t>
  </si>
  <si>
    <t>2023年县（市）区一般公共预算支出预算执行情况表</t>
  </si>
  <si>
    <t>项   目</t>
  </si>
  <si>
    <t>一、本年支出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</si>
  <si>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</si>
  <si>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</si>
  <si>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</si>
  <si>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</si>
  <si>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</si>
  <si>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</si>
  <si>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</si>
  <si>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</si>
  <si>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</si>
  <si>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</si>
  <si>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</si>
  <si>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</si>
  <si>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</si>
  <si>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</si>
  <si>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</si>
  <si>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</si>
  <si>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</si>
  <si>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</si>
  <si>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</si>
  <si>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</si>
  <si>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</si>
  <si>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</si>
  <si>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债务发行费用支出</t>
  </si>
  <si>
    <t>债务付息支出</t>
  </si>
  <si>
    <t>其他支出</t>
  </si>
  <si>
    <t>二、上解上级支出</t>
  </si>
  <si>
    <t>三、债务还本支出</t>
  </si>
  <si>
    <t>四、调出资金</t>
  </si>
  <si>
    <t>五、安排预算稳定调节基金</t>
  </si>
  <si>
    <t>六、年终结余</t>
  </si>
  <si>
    <t>合    计</t>
  </si>
  <si>
    <t>备注：由于年中上级追加支出较多，支出项目预算执行数一般大于年初预算数。</t>
  </si>
  <si>
    <t>表十一</t>
  </si>
  <si>
    <t>2024年县（市）区一般公共预算收入预算表</t>
  </si>
  <si>
    <t>2023年执行数</t>
  </si>
  <si>
    <t>2024年汇总预算数</t>
  </si>
  <si>
    <t>预算数为执行数%</t>
  </si>
  <si>
    <t>政府预算报表</t>
  </si>
  <si>
    <t xml:space="preserve">  其中：水资源税</t>
  </si>
  <si>
    <t>表十二</t>
  </si>
  <si>
    <t>2024年县（市）区一般公共预算支出预算表</t>
  </si>
  <si>
    <t>预算数为上年执行数%</t>
  </si>
  <si>
    <t>表二十七</t>
  </si>
  <si>
    <t>2023年县（市）区政府性基金收入预算执行情况表</t>
  </si>
  <si>
    <t xml:space="preserve">        单位：万元   </t>
  </si>
  <si>
    <t>2023年预算数</t>
  </si>
  <si>
    <t>2023年调整预算数</t>
  </si>
  <si>
    <t>执行数为调整预算数的%</t>
  </si>
  <si>
    <t>执行数为上年决算数的%</t>
  </si>
  <si>
    <t>上年决算数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</si>
  <si>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</si>
  <si>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</si>
  <si>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</si>
  <si>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</si>
  <si>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</si>
  <si>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车辆通行费</t>
  </si>
  <si>
    <t>城市基础设施配套费收入</t>
  </si>
  <si>
    <t>污水处理费收入</t>
  </si>
  <si>
    <t>其他政府性基金收入</t>
  </si>
  <si>
    <t>专项债券对应项目专项收入</t>
  </si>
  <si>
    <t>二、债务转贷收入</t>
  </si>
  <si>
    <t>三、上级补助收入</t>
  </si>
  <si>
    <t>四、调入资金</t>
  </si>
  <si>
    <t>五、上年结余收入</t>
  </si>
  <si>
    <t>收入总计</t>
  </si>
  <si>
    <t>表二十八</t>
  </si>
  <si>
    <t>2023年县（市）区政府性基金支出预算执行情况表</t>
  </si>
  <si>
    <t xml:space="preserve">  国家电影事业发展专项资金安排的支出</t>
  </si>
  <si>
    <t xml:space="preserve">  旅游发展基金支出</t>
  </si>
  <si>
    <t xml:space="preserve">  大中型水库移民后期扶持基金支出</t>
  </si>
  <si>
    <t xml:space="preserve">  小型水库移民扶助基金安排的支出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</si>
  <si>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</si>
  <si>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</si>
  <si>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</si>
  <si>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</si>
  <si>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</si>
  <si>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</t>
  </si>
  <si>
    <t xml:space="preserve">  棚户区改造专项债券收入安排的支出</t>
  </si>
  <si>
    <t xml:space="preserve">  大中型水库库区基金安排的支出</t>
  </si>
  <si>
    <t xml:space="preserve">  重大水利工程建设基金安排的支出</t>
  </si>
  <si>
    <t xml:space="preserve">  车辆通行费安排的支出</t>
  </si>
  <si>
    <t xml:space="preserve">  其他政府性基金及对应债务收入安排的支出</t>
  </si>
  <si>
    <t xml:space="preserve">  其他政府性基金安排的支出</t>
  </si>
  <si>
    <t xml:space="preserve">  彩票发行销售机构业务费安排的支出</t>
  </si>
  <si>
    <t xml:space="preserve">  彩票公益金安排的支出</t>
  </si>
  <si>
    <t xml:space="preserve">  专项债券付息支出</t>
  </si>
  <si>
    <t>抗疫特别国债安排的支出</t>
  </si>
  <si>
    <t xml:space="preserve">  基础设施建设</t>
  </si>
  <si>
    <t xml:space="preserve">  抗疫相关支出</t>
  </si>
  <si>
    <t>二、债务还本支出</t>
  </si>
  <si>
    <t>三、上解上级支出/补助下级支出</t>
  </si>
  <si>
    <t>五、年终结余</t>
  </si>
  <si>
    <t>支出总计</t>
  </si>
  <si>
    <t>表三十五</t>
  </si>
  <si>
    <t>2024年县（市）区政府性基金收入预算表</t>
  </si>
  <si>
    <t xml:space="preserve">        单位：万元</t>
  </si>
  <si>
    <t>2024年预算数</t>
  </si>
  <si>
    <t>预算数为执行数的%</t>
  </si>
  <si>
    <t>收入合计</t>
  </si>
  <si>
    <t>表三十六</t>
  </si>
  <si>
    <t>2024年县（市）区政府性基金支出预算表</t>
  </si>
  <si>
    <t xml:space="preserve">  国有土地使用权出让收入对应专项债务收入安排的支出</t>
  </si>
  <si>
    <t>表四十八</t>
  </si>
  <si>
    <t>2024年县（市）区国有资本经营收支预算总表</t>
  </si>
  <si>
    <r>
      <rPr>
        <sz val="11"/>
        <color theme="1"/>
        <rFont val="等线"/>
        <charset val="134"/>
        <scheme val="minor"/>
      </rPr>
      <t>单位：万元</t>
    </r>
  </si>
  <si>
    <t>项  目</t>
  </si>
  <si>
    <t>收入
预算数</t>
  </si>
  <si>
    <t>支出
预算数</t>
  </si>
  <si>
    <t>收入</t>
  </si>
  <si>
    <t>支出</t>
  </si>
  <si>
    <t>市本级</t>
  </si>
  <si>
    <t>原阳县</t>
  </si>
  <si>
    <t>辉县市</t>
  </si>
  <si>
    <t>利润收入</t>
  </si>
  <si>
    <t>解决历史遗留问题及改革成本支出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</si>
  <si>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</si>
  <si>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</si>
  <si>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</si>
  <si>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</si>
  <si>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</si>
  <si>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</si>
  <si>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</si>
  <si>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</si>
  <si>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</si>
  <si>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</si>
  <si>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</si>
  <si>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国有企业资本金注入</t>
  </si>
  <si>
    <t>房地产企业利润收入</t>
  </si>
  <si>
    <t>国有经济结构调整支出</t>
  </si>
  <si>
    <t>对外合作企业利润收入</t>
  </si>
  <si>
    <t>公益性设施投资支出</t>
  </si>
  <si>
    <t>煤炭企业利润收入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</si>
  <si>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</si>
  <si>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</si>
  <si>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</si>
  <si>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</si>
  <si>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</si>
  <si>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</si>
  <si>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</si>
  <si>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</si>
  <si>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</si>
  <si>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</si>
  <si>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其他国有资本经营预算支出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</si>
  <si>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</si>
  <si>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</si>
  <si>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</si>
  <si>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</si>
  <si>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产权转让收入</t>
  </si>
  <si>
    <t>其他国有资本经营预算企业产权转让收入</t>
  </si>
  <si>
    <t>本年收入合计</t>
  </si>
  <si>
    <t>本年支出合计</t>
  </si>
  <si>
    <t>上级专项转移支付收入</t>
  </si>
  <si>
    <t>调出资金</t>
  </si>
  <si>
    <t>上年结转收入</t>
  </si>
  <si>
    <t>上解上级支出</t>
  </si>
  <si>
    <t>下级上解收入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</si>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</sst>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_);[Red]\(#,##0\)"/>
    <numFmt numFmtId="178" formatCode="_ * #,##0_ ;_ * \-#,##0_ ;_ * &quot;-&quot;??_ ;_ @_ "/>
    <numFmt numFmtId="179" formatCode="0.0"/>
    <numFmt numFmtId="180" formatCode="#,##0_ "/>
    <numFmt numFmtId="181" formatCode="0.0_ ;[Red]\-0.0\ "/>
    <numFmt numFmtId="182" formatCode="0_ ;[Red]\-0\ ;"/>
    <numFmt numFmtId="183" formatCode="#,##0.000000_);[Red]\(#,##0.000000\)"/>
    <numFmt numFmtId="184" formatCode="0.0_);[Red]\(0.0\)"/>
  </numFmts>
  <fonts count="44">
    <font>
      <sz val="11"/>
      <color theme="1"/>
      <name val="等线"/>
      <charset val="134"/>
      <scheme val="minor"/>
    </font>
    <font>
      <sz val="16"/>
      <name val="Times New Roman"/>
      <charset val="134"/>
    </font>
    <font>
      <sz val="24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sz val="14"/>
      <name val="方正小标宋简体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sz val="12"/>
      <name val="等线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Arial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" fillId="0" borderId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4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43" fontId="5" fillId="0" borderId="0" applyFont="0" applyFill="0" applyBorder="0" applyAlignment="0" applyProtection="0"/>
    <xf numFmtId="0" fontId="5" fillId="0" borderId="0"/>
  </cellStyleXfs>
  <cellXfs count="153">
    <xf numFmtId="0" fontId="0" fillId="0" borderId="0" xfId="0">
      <alignment vertical="center"/>
    </xf>
    <xf numFmtId="0" fontId="1" fillId="0" borderId="0" xfId="64" applyFont="1" applyFill="1" applyAlignment="1">
      <alignment vertical="center"/>
    </xf>
    <xf numFmtId="0" fontId="2" fillId="0" borderId="0" xfId="64" applyFont="1" applyFill="1"/>
    <xf numFmtId="0" fontId="3" fillId="0" borderId="0" xfId="64" applyFont="1" applyFill="1"/>
    <xf numFmtId="0" fontId="4" fillId="0" borderId="0" xfId="64" applyFont="1" applyFill="1"/>
    <xf numFmtId="0" fontId="5" fillId="0" borderId="0" xfId="64" applyFont="1" applyFill="1"/>
    <xf numFmtId="0" fontId="4" fillId="0" borderId="0" xfId="52" applyFont="1" applyFill="1">
      <alignment vertical="center"/>
    </xf>
    <xf numFmtId="0" fontId="6" fillId="0" borderId="0" xfId="64" applyFont="1" applyFill="1"/>
    <xf numFmtId="176" fontId="6" fillId="0" borderId="0" xfId="64" applyNumberFormat="1" applyFont="1" applyFill="1"/>
    <xf numFmtId="0" fontId="4" fillId="0" borderId="0" xfId="53" applyFont="1" applyFill="1" applyAlignment="1">
      <alignment vertical="center"/>
    </xf>
    <xf numFmtId="176" fontId="1" fillId="0" borderId="0" xfId="64" applyNumberFormat="1" applyFont="1" applyFill="1" applyAlignment="1">
      <alignment vertical="center"/>
    </xf>
    <xf numFmtId="0" fontId="7" fillId="0" borderId="0" xfId="56" applyFont="1" applyFill="1" applyBorder="1" applyAlignment="1">
      <alignment horizontal="center" vertical="center" wrapText="1"/>
    </xf>
    <xf numFmtId="176" fontId="2" fillId="0" borderId="0" xfId="64" applyNumberFormat="1" applyFont="1" applyFill="1"/>
    <xf numFmtId="0" fontId="6" fillId="0" borderId="1" xfId="64" applyFont="1" applyFill="1" applyBorder="1" applyAlignment="1">
      <alignment horizontal="right" vertical="center"/>
    </xf>
    <xf numFmtId="0" fontId="3" fillId="0" borderId="2" xfId="56" applyFont="1" applyFill="1" applyBorder="1" applyAlignment="1">
      <alignment horizontal="center" vertical="center" wrapText="1"/>
    </xf>
    <xf numFmtId="0" fontId="3" fillId="0" borderId="2" xfId="64" applyFont="1" applyFill="1" applyBorder="1" applyAlignment="1">
      <alignment horizontal="center" vertical="center" wrapText="1"/>
    </xf>
    <xf numFmtId="0" fontId="3" fillId="0" borderId="3" xfId="64" applyFont="1" applyFill="1" applyBorder="1" applyAlignment="1">
      <alignment horizontal="center"/>
    </xf>
    <xf numFmtId="0" fontId="3" fillId="0" borderId="0" xfId="64" applyFont="1" applyFill="1" applyAlignment="1">
      <alignment horizontal="center"/>
    </xf>
    <xf numFmtId="0" fontId="8" fillId="0" borderId="2" xfId="72" applyFont="1" applyFill="1" applyBorder="1">
      <alignment vertical="center"/>
    </xf>
    <xf numFmtId="177" fontId="4" fillId="0" borderId="2" xfId="79" applyNumberFormat="1" applyFont="1" applyFill="1" applyBorder="1" applyAlignment="1">
      <alignment horizontal="right" vertical="center"/>
    </xf>
    <xf numFmtId="0" fontId="4" fillId="0" borderId="2" xfId="56" applyFont="1" applyFill="1" applyBorder="1" applyAlignment="1">
      <alignment horizontal="left" vertical="center"/>
    </xf>
    <xf numFmtId="178" fontId="5" fillId="0" borderId="2" xfId="79" applyNumberFormat="1" applyFont="1" applyFill="1" applyBorder="1" applyAlignment="1">
      <alignment horizontal="center" vertical="center"/>
    </xf>
    <xf numFmtId="176" fontId="4" fillId="0" borderId="0" xfId="64" applyNumberFormat="1" applyFont="1" applyFill="1"/>
    <xf numFmtId="178" fontId="4" fillId="0" borderId="0" xfId="64" applyNumberFormat="1" applyFont="1" applyFill="1"/>
    <xf numFmtId="177" fontId="5" fillId="0" borderId="2" xfId="79" applyNumberFormat="1" applyFont="1" applyFill="1" applyBorder="1" applyAlignment="1">
      <alignment horizontal="right" vertical="center"/>
    </xf>
    <xf numFmtId="0" fontId="9" fillId="0" borderId="2" xfId="72" applyFont="1" applyFill="1" applyBorder="1" applyAlignment="1">
      <alignment horizontal="left" vertical="center" indent="1"/>
    </xf>
    <xf numFmtId="0" fontId="5" fillId="0" borderId="2" xfId="56" applyFont="1" applyFill="1" applyBorder="1" applyAlignment="1">
      <alignment horizontal="left" vertical="center" indent="1"/>
    </xf>
    <xf numFmtId="176" fontId="5" fillId="0" borderId="0" xfId="64" applyNumberFormat="1" applyFont="1" applyFill="1"/>
    <xf numFmtId="0" fontId="9" fillId="0" borderId="2" xfId="72" applyFont="1" applyFill="1" applyBorder="1" applyAlignment="1">
      <alignment horizontal="left" vertical="center" wrapText="1" indent="1"/>
    </xf>
    <xf numFmtId="0" fontId="4" fillId="0" borderId="2" xfId="64" applyFont="1" applyFill="1" applyBorder="1"/>
    <xf numFmtId="0" fontId="8" fillId="0" borderId="2" xfId="72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/>
    </xf>
    <xf numFmtId="0" fontId="0" fillId="0" borderId="2" xfId="64" applyFont="1" applyFill="1" applyBorder="1" applyAlignment="1">
      <alignment vertical="center" wrapText="1"/>
    </xf>
    <xf numFmtId="0" fontId="5" fillId="0" borderId="2" xfId="56" applyFont="1" applyFill="1" applyBorder="1" applyAlignment="1">
      <alignment vertical="center"/>
    </xf>
    <xf numFmtId="176" fontId="4" fillId="0" borderId="0" xfId="52" applyNumberFormat="1" applyFont="1" applyFill="1">
      <alignment vertical="center"/>
    </xf>
    <xf numFmtId="0" fontId="5" fillId="0" borderId="2" xfId="64" applyFont="1" applyFill="1" applyBorder="1" applyAlignment="1">
      <alignment vertical="center" wrapText="1"/>
    </xf>
    <xf numFmtId="0" fontId="10" fillId="0" borderId="2" xfId="64" applyFont="1" applyFill="1" applyBorder="1"/>
    <xf numFmtId="0" fontId="5" fillId="0" borderId="2" xfId="64" applyFont="1" applyFill="1" applyBorder="1"/>
    <xf numFmtId="0" fontId="4" fillId="0" borderId="2" xfId="52" applyFont="1" applyFill="1" applyBorder="1" applyAlignment="1">
      <alignment horizontal="center" vertical="center"/>
    </xf>
    <xf numFmtId="178" fontId="4" fillId="0" borderId="0" xfId="52" applyNumberFormat="1" applyFont="1" applyFill="1">
      <alignment vertical="center"/>
    </xf>
    <xf numFmtId="10" fontId="4" fillId="0" borderId="0" xfId="50" applyNumberFormat="1" applyFont="1" applyFill="1" applyAlignment="1">
      <alignment vertical="center"/>
    </xf>
    <xf numFmtId="177" fontId="5" fillId="0" borderId="0" xfId="64" applyNumberFormat="1" applyFont="1" applyFill="1"/>
    <xf numFmtId="0" fontId="5" fillId="0" borderId="0" xfId="0" applyFont="1" applyFill="1" applyAlignment="1"/>
    <xf numFmtId="0" fontId="4" fillId="0" borderId="0" xfId="54" applyFont="1" applyFill="1">
      <alignment vertical="center"/>
    </xf>
    <xf numFmtId="0" fontId="4" fillId="0" borderId="0" xfId="54" applyFont="1" applyFill="1" applyAlignment="1">
      <alignment horizontal="center" vertical="center"/>
    </xf>
    <xf numFmtId="0" fontId="5" fillId="0" borderId="0" xfId="54" applyFont="1" applyFill="1">
      <alignment vertical="center"/>
    </xf>
    <xf numFmtId="0" fontId="4" fillId="0" borderId="0" xfId="54" applyNumberFormat="1" applyFont="1" applyFill="1">
      <alignment vertical="center"/>
    </xf>
    <xf numFmtId="0" fontId="11" fillId="0" borderId="0" xfId="54" applyFont="1" applyFill="1" applyAlignment="1">
      <alignment horizontal="center" vertical="center"/>
    </xf>
    <xf numFmtId="0" fontId="12" fillId="0" borderId="0" xfId="54" applyFont="1" applyFill="1" applyAlignment="1">
      <alignment horizontal="center" vertical="center"/>
    </xf>
    <xf numFmtId="0" fontId="13" fillId="0" borderId="1" xfId="54" applyFont="1" applyFill="1" applyBorder="1" applyAlignment="1">
      <alignment horizontal="right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left" vertical="center"/>
    </xf>
    <xf numFmtId="3" fontId="4" fillId="0" borderId="2" xfId="54" applyNumberFormat="1" applyFont="1" applyFill="1" applyBorder="1" applyAlignment="1">
      <alignment horizontal="right" vertical="center"/>
    </xf>
    <xf numFmtId="179" fontId="4" fillId="0" borderId="2" xfId="54" applyNumberFormat="1" applyFont="1" applyFill="1" applyBorder="1" applyAlignment="1">
      <alignment horizontal="right" vertical="center"/>
    </xf>
    <xf numFmtId="3" fontId="4" fillId="0" borderId="2" xfId="77" applyNumberFormat="1" applyFont="1" applyFill="1" applyBorder="1" applyAlignment="1" applyProtection="1">
      <alignment vertical="center" wrapText="1"/>
    </xf>
    <xf numFmtId="180" fontId="5" fillId="0" borderId="2" xfId="56" applyNumberFormat="1" applyFont="1" applyFill="1" applyBorder="1" applyAlignment="1">
      <alignment horizontal="right" vertical="center"/>
    </xf>
    <xf numFmtId="3" fontId="5" fillId="0" borderId="2" xfId="77" applyNumberFormat="1" applyFont="1" applyFill="1" applyBorder="1" applyAlignment="1" applyProtection="1">
      <alignment vertical="center" wrapText="1"/>
    </xf>
    <xf numFmtId="3" fontId="5" fillId="0" borderId="2" xfId="56" applyNumberFormat="1" applyFont="1" applyFill="1" applyBorder="1" applyAlignment="1">
      <alignment horizontal="right" vertical="center"/>
    </xf>
    <xf numFmtId="3" fontId="14" fillId="0" borderId="2" xfId="77" applyNumberFormat="1" applyFont="1" applyFill="1" applyBorder="1" applyAlignment="1" applyProtection="1">
      <alignment vertical="center" wrapText="1"/>
    </xf>
    <xf numFmtId="0" fontId="5" fillId="0" borderId="2" xfId="77" applyFont="1" applyFill="1" applyBorder="1" applyAlignment="1">
      <alignment horizontal="left" vertical="center" wrapText="1"/>
    </xf>
    <xf numFmtId="3" fontId="5" fillId="0" borderId="2" xfId="55" applyNumberFormat="1" applyFont="1" applyFill="1" applyBorder="1" applyAlignment="1" applyProtection="1">
      <alignment horizontal="left" vertical="center"/>
    </xf>
    <xf numFmtId="180" fontId="5" fillId="0" borderId="2" xfId="54" applyNumberFormat="1" applyFont="1" applyFill="1" applyBorder="1" applyAlignment="1">
      <alignment horizontal="right" vertical="center"/>
    </xf>
    <xf numFmtId="0" fontId="5" fillId="0" borderId="2" xfId="56" applyFont="1" applyFill="1" applyBorder="1" applyAlignment="1">
      <alignment vertical="center" wrapText="1"/>
    </xf>
    <xf numFmtId="3" fontId="4" fillId="0" borderId="2" xfId="55" applyNumberFormat="1" applyFont="1" applyFill="1" applyBorder="1" applyAlignment="1" applyProtection="1">
      <alignment horizontal="left" vertical="center"/>
    </xf>
    <xf numFmtId="180" fontId="4" fillId="0" borderId="2" xfId="56" applyNumberFormat="1" applyFont="1" applyFill="1" applyBorder="1" applyAlignment="1">
      <alignment horizontal="right" vertical="center"/>
    </xf>
    <xf numFmtId="0" fontId="4" fillId="0" borderId="2" xfId="56" applyFont="1" applyFill="1" applyBorder="1" applyAlignment="1">
      <alignment vertical="center" wrapText="1"/>
    </xf>
    <xf numFmtId="3" fontId="4" fillId="0" borderId="2" xfId="77" applyNumberFormat="1" applyFont="1" applyFill="1" applyBorder="1" applyAlignment="1" applyProtection="1">
      <alignment horizontal="right" vertical="center" wrapText="1"/>
    </xf>
    <xf numFmtId="0" fontId="4" fillId="0" borderId="2" xfId="54" applyFont="1" applyFill="1" applyBorder="1">
      <alignment vertical="center"/>
    </xf>
    <xf numFmtId="180" fontId="15" fillId="0" borderId="2" xfId="0" applyNumberFormat="1" applyFont="1" applyFill="1" applyBorder="1" applyAlignment="1">
      <alignment vertical="center"/>
    </xf>
    <xf numFmtId="3" fontId="4" fillId="0" borderId="2" xfId="77" applyNumberFormat="1" applyFont="1" applyFill="1" applyBorder="1" applyAlignment="1" applyProtection="1">
      <alignment horizontal="center" vertical="center" wrapText="1"/>
    </xf>
    <xf numFmtId="3" fontId="5" fillId="0" borderId="0" xfId="54" applyNumberFormat="1" applyFont="1" applyFill="1">
      <alignment vertical="center"/>
    </xf>
    <xf numFmtId="0" fontId="5" fillId="0" borderId="0" xfId="54" applyNumberFormat="1" applyFont="1" applyFill="1" applyAlignment="1">
      <alignment vertical="center" wrapText="1"/>
    </xf>
    <xf numFmtId="0" fontId="4" fillId="0" borderId="0" xfId="54" applyNumberFormat="1" applyFont="1" applyFill="1" applyAlignment="1">
      <alignment horizontal="center" vertical="center"/>
    </xf>
    <xf numFmtId="0" fontId="5" fillId="0" borderId="0" xfId="54" applyNumberFormat="1" applyFont="1" applyFill="1">
      <alignment vertical="center"/>
    </xf>
    <xf numFmtId="0" fontId="5" fillId="0" borderId="0" xfId="54" applyNumberFormat="1" applyFont="1" applyFill="1" applyAlignment="1">
      <alignment horizontal="center" vertical="center"/>
    </xf>
    <xf numFmtId="0" fontId="11" fillId="0" borderId="0" xfId="54" applyNumberFormat="1" applyFont="1" applyFill="1" applyAlignment="1">
      <alignment horizontal="center" vertical="center"/>
    </xf>
    <xf numFmtId="0" fontId="5" fillId="0" borderId="1" xfId="54" applyNumberFormat="1" applyFont="1" applyFill="1" applyBorder="1" applyAlignment="1">
      <alignment horizontal="right" vertical="center"/>
    </xf>
    <xf numFmtId="0" fontId="4" fillId="0" borderId="2" xfId="54" applyNumberFormat="1" applyFont="1" applyFill="1" applyBorder="1" applyAlignment="1">
      <alignment horizontal="left" vertical="center" wrapText="1"/>
    </xf>
    <xf numFmtId="177" fontId="4" fillId="0" borderId="2" xfId="54" applyNumberFormat="1" applyFont="1" applyFill="1" applyBorder="1" applyAlignment="1">
      <alignment horizontal="right" vertical="center" wrapText="1"/>
    </xf>
    <xf numFmtId="177" fontId="4" fillId="0" borderId="2" xfId="54" applyNumberFormat="1" applyFont="1" applyFill="1" applyBorder="1" applyAlignment="1">
      <alignment horizontal="right" vertical="center"/>
    </xf>
    <xf numFmtId="0" fontId="13" fillId="0" borderId="2" xfId="56" applyNumberFormat="1" applyFont="1" applyFill="1" applyBorder="1" applyAlignment="1" applyProtection="1">
      <alignment horizontal="left" vertical="center" wrapText="1"/>
    </xf>
    <xf numFmtId="3" fontId="5" fillId="0" borderId="4" xfId="0" applyNumberFormat="1" applyFont="1" applyFill="1" applyBorder="1" applyAlignment="1" applyProtection="1">
      <alignment horizontal="right" vertical="center"/>
    </xf>
    <xf numFmtId="177" fontId="5" fillId="0" borderId="2" xfId="56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/>
    </xf>
    <xf numFmtId="0" fontId="4" fillId="0" borderId="2" xfId="54" applyNumberFormat="1" applyFont="1" applyFill="1" applyBorder="1" applyAlignment="1">
      <alignment horizontal="right" vertical="center"/>
    </xf>
    <xf numFmtId="0" fontId="13" fillId="0" borderId="2" xfId="56" applyNumberFormat="1" applyFont="1" applyFill="1" applyBorder="1" applyAlignment="1" applyProtection="1">
      <alignment vertical="center" wrapText="1"/>
    </xf>
    <xf numFmtId="0" fontId="16" fillId="0" borderId="2" xfId="56" applyNumberFormat="1" applyFont="1" applyFill="1" applyBorder="1" applyAlignment="1" applyProtection="1">
      <alignment horizontal="left" vertical="center" wrapText="1"/>
    </xf>
    <xf numFmtId="177" fontId="4" fillId="0" borderId="2" xfId="56" applyNumberFormat="1" applyFont="1" applyFill="1" applyBorder="1" applyAlignment="1">
      <alignment horizontal="right" vertical="center"/>
    </xf>
    <xf numFmtId="0" fontId="16" fillId="0" borderId="2" xfId="77" applyNumberFormat="1" applyFont="1" applyFill="1" applyBorder="1" applyAlignment="1" applyProtection="1">
      <alignment vertical="center" wrapText="1"/>
    </xf>
    <xf numFmtId="0" fontId="4" fillId="0" borderId="2" xfId="54" applyNumberFormat="1" applyFont="1" applyFill="1" applyBorder="1" applyAlignment="1">
      <alignment horizontal="center" vertical="center"/>
    </xf>
    <xf numFmtId="177" fontId="4" fillId="0" borderId="2" xfId="77" applyNumberFormat="1" applyFont="1" applyFill="1" applyBorder="1" applyAlignment="1" applyProtection="1">
      <alignment horizontal="right" vertical="center" wrapText="1"/>
    </xf>
    <xf numFmtId="0" fontId="5" fillId="0" borderId="0" xfId="54" applyFont="1" applyFill="1" applyAlignment="1">
      <alignment horizontal="center" vertical="center"/>
    </xf>
    <xf numFmtId="181" fontId="5" fillId="0" borderId="0" xfId="54" applyNumberFormat="1" applyFont="1" applyFill="1">
      <alignment vertical="center"/>
    </xf>
    <xf numFmtId="181" fontId="13" fillId="0" borderId="1" xfId="54" applyNumberFormat="1" applyFont="1" applyFill="1" applyBorder="1" applyAlignment="1">
      <alignment horizontal="right" vertical="center"/>
    </xf>
    <xf numFmtId="181" fontId="4" fillId="0" borderId="2" xfId="54" applyNumberFormat="1" applyFont="1" applyFill="1" applyBorder="1" applyAlignment="1">
      <alignment horizontal="center" vertical="center" wrapText="1"/>
    </xf>
    <xf numFmtId="181" fontId="4" fillId="0" borderId="2" xfId="54" applyNumberFormat="1" applyFont="1" applyFill="1" applyBorder="1" applyAlignment="1">
      <alignment horizontal="right" vertical="center"/>
    </xf>
    <xf numFmtId="3" fontId="4" fillId="0" borderId="2" xfId="54" applyNumberFormat="1" applyFont="1" applyFill="1" applyBorder="1" applyAlignment="1">
      <alignment horizontal="center" vertical="center"/>
    </xf>
    <xf numFmtId="3" fontId="16" fillId="0" borderId="2" xfId="77" applyNumberFormat="1" applyFont="1" applyFill="1" applyBorder="1" applyAlignment="1" applyProtection="1">
      <alignment vertical="center" wrapText="1"/>
    </xf>
    <xf numFmtId="3" fontId="4" fillId="0" borderId="4" xfId="0" applyNumberFormat="1" applyFont="1" applyFill="1" applyBorder="1" applyAlignment="1" applyProtection="1">
      <alignment horizontal="right" vertical="center"/>
    </xf>
    <xf numFmtId="3" fontId="4" fillId="0" borderId="0" xfId="54" applyNumberFormat="1" applyFont="1" applyFill="1" applyAlignment="1">
      <alignment horizontal="center" vertical="center"/>
    </xf>
    <xf numFmtId="3" fontId="13" fillId="0" borderId="2" xfId="77" applyNumberFormat="1" applyFont="1" applyFill="1" applyBorder="1" applyAlignment="1" applyProtection="1">
      <alignment vertical="center" wrapText="1"/>
    </xf>
    <xf numFmtId="0" fontId="13" fillId="0" borderId="2" xfId="77" applyFont="1" applyFill="1" applyBorder="1" applyAlignment="1">
      <alignment horizontal="left" vertical="center" wrapText="1"/>
    </xf>
    <xf numFmtId="3" fontId="13" fillId="0" borderId="2" xfId="55" applyNumberFormat="1" applyFont="1" applyFill="1" applyBorder="1" applyAlignment="1" applyProtection="1">
      <alignment horizontal="left" vertical="center"/>
    </xf>
    <xf numFmtId="0" fontId="13" fillId="0" borderId="2" xfId="56" applyFont="1" applyFill="1" applyBorder="1" applyAlignment="1">
      <alignment vertical="center" wrapText="1"/>
    </xf>
    <xf numFmtId="3" fontId="16" fillId="0" borderId="2" xfId="55" applyNumberFormat="1" applyFont="1" applyFill="1" applyBorder="1" applyAlignment="1" applyProtection="1">
      <alignment horizontal="left" vertical="center"/>
    </xf>
    <xf numFmtId="180" fontId="4" fillId="0" borderId="2" xfId="54" applyNumberFormat="1" applyFont="1" applyFill="1" applyBorder="1" applyAlignment="1">
      <alignment horizontal="right" vertical="center"/>
    </xf>
    <xf numFmtId="0" fontId="16" fillId="0" borderId="2" xfId="56" applyFont="1" applyFill="1" applyBorder="1" applyAlignment="1">
      <alignment vertical="center" wrapText="1"/>
    </xf>
    <xf numFmtId="3" fontId="5" fillId="0" borderId="2" xfId="77" applyNumberFormat="1" applyFont="1" applyFill="1" applyBorder="1" applyAlignment="1" applyProtection="1">
      <alignment horizontal="right" vertical="center" wrapText="1"/>
    </xf>
    <xf numFmtId="3" fontId="16" fillId="0" borderId="2" xfId="77" applyNumberFormat="1" applyFont="1" applyFill="1" applyBorder="1" applyAlignment="1" applyProtection="1">
      <alignment horizontal="center" vertical="center" wrapText="1"/>
    </xf>
    <xf numFmtId="181" fontId="4" fillId="0" borderId="2" xfId="77" applyNumberFormat="1" applyFont="1" applyFill="1" applyBorder="1" applyAlignment="1" applyProtection="1">
      <alignment horizontal="right" vertical="center" wrapText="1"/>
    </xf>
    <xf numFmtId="0" fontId="5" fillId="0" borderId="0" xfId="54" applyNumberFormat="1" applyFont="1" applyFill="1" applyBorder="1" applyAlignment="1">
      <alignment horizontal="right" vertical="center"/>
    </xf>
    <xf numFmtId="179" fontId="4" fillId="0" borderId="2" xfId="54" applyNumberFormat="1" applyFont="1" applyFill="1" applyBorder="1" applyAlignment="1">
      <alignment horizontal="right" vertical="center" wrapText="1"/>
    </xf>
    <xf numFmtId="177" fontId="5" fillId="0" borderId="2" xfId="56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4" fontId="5" fillId="0" borderId="2" xfId="56" applyNumberFormat="1" applyFont="1" applyFill="1" applyBorder="1" applyAlignment="1">
      <alignment horizontal="right" vertical="center" wrapText="1"/>
    </xf>
    <xf numFmtId="0" fontId="5" fillId="0" borderId="2" xfId="56" applyNumberFormat="1" applyFont="1" applyFill="1" applyBorder="1" applyAlignment="1">
      <alignment horizontal="right" vertical="center" wrapText="1"/>
    </xf>
    <xf numFmtId="0" fontId="4" fillId="0" borderId="2" xfId="56" applyNumberFormat="1" applyFont="1" applyFill="1" applyBorder="1" applyAlignment="1">
      <alignment horizontal="right" vertical="center"/>
    </xf>
    <xf numFmtId="0" fontId="13" fillId="0" borderId="2" xfId="77" applyNumberFormat="1" applyFont="1" applyFill="1" applyBorder="1" applyAlignment="1" applyProtection="1">
      <alignment vertical="center" wrapText="1"/>
    </xf>
    <xf numFmtId="0" fontId="5" fillId="0" borderId="2" xfId="77" applyNumberFormat="1" applyFont="1" applyFill="1" applyBorder="1" applyAlignment="1" applyProtection="1">
      <alignment horizontal="right" vertical="center" wrapText="1"/>
    </xf>
    <xf numFmtId="0" fontId="16" fillId="0" borderId="2" xfId="77" applyNumberFormat="1" applyFont="1" applyFill="1" applyBorder="1" applyAlignment="1" applyProtection="1">
      <alignment horizontal="center" vertical="center" wrapText="1"/>
    </xf>
    <xf numFmtId="177" fontId="16" fillId="0" borderId="2" xfId="77" applyNumberFormat="1" applyFont="1" applyFill="1" applyBorder="1" applyAlignment="1" applyProtection="1">
      <alignment horizontal="right" vertical="center" wrapText="1"/>
    </xf>
    <xf numFmtId="0" fontId="5" fillId="0" borderId="0" xfId="54" applyFont="1" applyFill="1" applyAlignment="1">
      <alignment vertical="center" wrapText="1"/>
    </xf>
    <xf numFmtId="0" fontId="4" fillId="0" borderId="0" xfId="56" applyFont="1" applyFill="1"/>
    <xf numFmtId="177" fontId="5" fillId="0" borderId="0" xfId="54" applyNumberFormat="1" applyFont="1" applyFill="1">
      <alignment vertical="center"/>
    </xf>
    <xf numFmtId="177" fontId="12" fillId="0" borderId="0" xfId="54" applyNumberFormat="1" applyFont="1" applyFill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  <xf numFmtId="0" fontId="4" fillId="0" borderId="5" xfId="54" applyFont="1" applyFill="1" applyBorder="1" applyAlignment="1">
      <alignment horizontal="center" vertical="center" wrapText="1"/>
    </xf>
    <xf numFmtId="176" fontId="4" fillId="0" borderId="2" xfId="54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indent="1"/>
    </xf>
    <xf numFmtId="182" fontId="18" fillId="2" borderId="2" xfId="59" applyNumberFormat="1" applyFont="1" applyFill="1" applyBorder="1" applyAlignment="1" applyProtection="1">
      <alignment vertical="center" shrinkToFit="1"/>
      <protection locked="0"/>
    </xf>
    <xf numFmtId="177" fontId="5" fillId="0" borderId="2" xfId="54" applyNumberFormat="1" applyFont="1" applyFill="1" applyBorder="1" applyAlignment="1">
      <alignment horizontal="right" vertical="center" wrapText="1"/>
    </xf>
    <xf numFmtId="0" fontId="5" fillId="0" borderId="2" xfId="54" applyFont="1" applyFill="1" applyBorder="1" applyAlignment="1">
      <alignment horizontal="left" vertical="center" indent="1"/>
    </xf>
    <xf numFmtId="0" fontId="4" fillId="0" borderId="2" xfId="56" applyFont="1" applyFill="1" applyBorder="1" applyAlignment="1">
      <alignment vertical="center"/>
    </xf>
    <xf numFmtId="0" fontId="4" fillId="0" borderId="2" xfId="66" applyFont="1" applyFill="1" applyBorder="1">
      <alignment vertical="center"/>
    </xf>
    <xf numFmtId="177" fontId="4" fillId="0" borderId="2" xfId="56" applyNumberFormat="1" applyFont="1" applyFill="1" applyBorder="1" applyAlignment="1">
      <alignment horizontal="right" vertical="center" wrapText="1"/>
    </xf>
    <xf numFmtId="0" fontId="0" fillId="0" borderId="0" xfId="54" applyFont="1" applyFill="1">
      <alignment vertical="center"/>
    </xf>
    <xf numFmtId="183" fontId="5" fillId="0" borderId="0" xfId="54" applyNumberFormat="1" applyFont="1" applyFill="1">
      <alignment vertical="center"/>
    </xf>
    <xf numFmtId="180" fontId="4" fillId="0" borderId="2" xfId="54" applyNumberFormat="1" applyFont="1" applyFill="1" applyBorder="1" applyAlignment="1">
      <alignment horizontal="right" vertical="center" wrapText="1"/>
    </xf>
    <xf numFmtId="180" fontId="5" fillId="0" borderId="2" xfId="54" applyNumberFormat="1" applyFont="1" applyFill="1" applyBorder="1" applyAlignment="1">
      <alignment horizontal="right" vertical="center" wrapText="1"/>
    </xf>
    <xf numFmtId="182" fontId="6" fillId="2" borderId="2" xfId="59" applyNumberFormat="1" applyFont="1" applyFill="1" applyBorder="1" applyAlignment="1" applyProtection="1">
      <alignment vertical="center" shrinkToFit="1"/>
      <protection locked="0"/>
    </xf>
    <xf numFmtId="3" fontId="19" fillId="3" borderId="6" xfId="0" applyNumberFormat="1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right" vertical="center" wrapText="1"/>
    </xf>
    <xf numFmtId="3" fontId="20" fillId="3" borderId="6" xfId="0" applyNumberFormat="1" applyFont="1" applyFill="1" applyBorder="1" applyAlignment="1">
      <alignment horizontal="right" vertical="center" wrapText="1"/>
    </xf>
    <xf numFmtId="3" fontId="4" fillId="0" borderId="2" xfId="74" applyNumberFormat="1" applyFont="1" applyFill="1" applyBorder="1" applyAlignment="1" applyProtection="1">
      <alignment horizontal="left" vertical="center"/>
    </xf>
    <xf numFmtId="3" fontId="5" fillId="0" borderId="2" xfId="74" applyNumberFormat="1" applyFont="1" applyFill="1" applyBorder="1" applyAlignment="1" applyProtection="1">
      <alignment horizontal="left" vertical="center" indent="1"/>
    </xf>
    <xf numFmtId="3" fontId="4" fillId="0" borderId="2" xfId="74" applyNumberFormat="1" applyFont="1" applyFill="1" applyBorder="1" applyAlignment="1" applyProtection="1">
      <alignment vertical="center"/>
    </xf>
    <xf numFmtId="180" fontId="5" fillId="0" borderId="0" xfId="54" applyNumberFormat="1" applyFont="1" applyFill="1">
      <alignment vertical="center"/>
    </xf>
    <xf numFmtId="184" fontId="4" fillId="0" borderId="2" xfId="54" applyNumberFormat="1" applyFont="1" applyFill="1" applyBorder="1" applyAlignment="1">
      <alignment horizontal="right" vertical="center" wrapText="1"/>
    </xf>
    <xf numFmtId="184" fontId="4" fillId="0" borderId="2" xfId="54" applyNumberFormat="1" applyFont="1" applyFill="1" applyBorder="1" applyAlignment="1">
      <alignment horizontal="right" vertical="center"/>
    </xf>
    <xf numFmtId="182" fontId="6" fillId="2" borderId="2" xfId="0" applyNumberFormat="1" applyFont="1" applyFill="1" applyBorder="1" applyAlignment="1" applyProtection="1">
      <alignment vertical="center" shrinkToFit="1"/>
      <protection locked="0"/>
    </xf>
    <xf numFmtId="0" fontId="21" fillId="0" borderId="2" xfId="54" applyFont="1" applyFill="1" applyBorder="1" applyAlignment="1">
      <alignment horizontal="left" vertical="center" indent="1"/>
    </xf>
    <xf numFmtId="181" fontId="4" fillId="0" borderId="2" xfId="54" applyNumberFormat="1" applyFont="1" applyFill="1" applyBorder="1" applyAlignment="1">
      <alignment horizontal="right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百分比 2" xfId="50"/>
    <cellStyle name="百分比 2 2" xfId="51"/>
    <cellStyle name="常规_12-29日省政府常务会议材料附件" xfId="52"/>
    <cellStyle name="常规_2010年收入财力预测（20101011）" xfId="53"/>
    <cellStyle name="常规 10" xfId="54"/>
    <cellStyle name="常规 2 3" xfId="55"/>
    <cellStyle name="常规 11" xfId="56"/>
    <cellStyle name="常规 13" xfId="57"/>
    <cellStyle name="常规 15_1.3日 2017年预算草案 - 副本" xfId="58"/>
    <cellStyle name="常规 2" xfId="59"/>
    <cellStyle name="常规 15_2017年预算草案（债务）" xfId="60"/>
    <cellStyle name="常规 3" xfId="61"/>
    <cellStyle name="常规_2007基金预算" xfId="62"/>
    <cellStyle name="常规_2010年收入财力预测（20101011）_全省社会保险基金" xfId="63"/>
    <cellStyle name="常规_2012年国有资本经营预算收支总表" xfId="64"/>
    <cellStyle name="常规_2014年公共财政支出预算表（到项级科目）" xfId="65"/>
    <cellStyle name="常规_20160105省级2016年预算情况表（最新）" xfId="66"/>
    <cellStyle name="常规_2016年全省社会保险基金收支预算表细化" xfId="67"/>
    <cellStyle name="常规_2016年省本级社会保险基金收支预算表细化" xfId="68"/>
    <cellStyle name="常规_20170103省级2017年预算情况表" xfId="69"/>
    <cellStyle name="常规_20170103省级2017年预算情况表 2" xfId="70"/>
    <cellStyle name="常规_4268D4A09C5B01B0E0530A0804CB4AF3" xfId="71"/>
    <cellStyle name="常规_Xl0000068" xfId="72"/>
    <cellStyle name="常规_附件：2012年出口退税基数及超基数上解情况表" xfId="73"/>
    <cellStyle name="常规_河南省2011年度财政总决算生成表20120425" xfId="74"/>
    <cellStyle name="常规_全省基金收入" xfId="75"/>
    <cellStyle name="常规_全省社会保险基金" xfId="76"/>
    <cellStyle name="常规_省本级（省直组）" xfId="77"/>
    <cellStyle name="常规_提供表" xfId="78"/>
    <cellStyle name="千位分隔 2" xfId="79"/>
    <cellStyle name="常规 12" xfId="8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12" workbookViewId="0">
      <selection activeCell="I29" sqref="I29"/>
    </sheetView>
  </sheetViews>
  <sheetFormatPr defaultColWidth="9" defaultRowHeight="18" customHeight="1" outlineLevelCol="5"/>
  <cols>
    <col min="1" max="1" width="28.1333333333333" style="45" customWidth="1"/>
    <col min="2" max="4" width="14.5" style="45" customWidth="1"/>
    <col min="5" max="5" width="11.1333333333333" style="93" customWidth="1"/>
    <col min="6" max="6" width="11.8833333333333" style="45" customWidth="1"/>
    <col min="7" max="7" width="9" style="45" customWidth="1"/>
    <col min="8" max="221" width="9" style="45"/>
    <col min="222" max="222" width="36.1333333333333" style="45" customWidth="1"/>
    <col min="223" max="223" width="14.75" style="45" customWidth="1"/>
    <col min="224" max="225" width="15.75" style="45" customWidth="1"/>
    <col min="226" max="226" width="13" style="45" customWidth="1"/>
    <col min="227" max="227" width="11.8833333333333" style="45" customWidth="1"/>
    <col min="228" max="228" width="13.3833333333333" style="45" customWidth="1"/>
    <col min="229" max="477" width="9" style="45"/>
    <col min="478" max="478" width="36.1333333333333" style="45" customWidth="1"/>
    <col min="479" max="479" width="14.75" style="45" customWidth="1"/>
    <col min="480" max="481" width="15.75" style="45" customWidth="1"/>
    <col min="482" max="482" width="13" style="45" customWidth="1"/>
    <col min="483" max="483" width="11.8833333333333" style="45" customWidth="1"/>
    <col min="484" max="484" width="13.3833333333333" style="45" customWidth="1"/>
    <col min="485" max="733" width="9" style="45"/>
    <col min="734" max="734" width="36.1333333333333" style="45" customWidth="1"/>
    <col min="735" max="735" width="14.75" style="45" customWidth="1"/>
    <col min="736" max="737" width="15.75" style="45" customWidth="1"/>
    <col min="738" max="738" width="13" style="45" customWidth="1"/>
    <col min="739" max="739" width="11.8833333333333" style="45" customWidth="1"/>
    <col min="740" max="740" width="13.3833333333333" style="45" customWidth="1"/>
    <col min="741" max="989" width="9" style="45"/>
    <col min="990" max="990" width="36.1333333333333" style="45" customWidth="1"/>
    <col min="991" max="991" width="14.75" style="45" customWidth="1"/>
    <col min="992" max="993" width="15.75" style="45" customWidth="1"/>
    <col min="994" max="994" width="13" style="45" customWidth="1"/>
    <col min="995" max="995" width="11.8833333333333" style="45" customWidth="1"/>
    <col min="996" max="996" width="13.3833333333333" style="45" customWidth="1"/>
    <col min="997" max="1245" width="9" style="45"/>
    <col min="1246" max="1246" width="36.1333333333333" style="45" customWidth="1"/>
    <col min="1247" max="1247" width="14.75" style="45" customWidth="1"/>
    <col min="1248" max="1249" width="15.75" style="45" customWidth="1"/>
    <col min="1250" max="1250" width="13" style="45" customWidth="1"/>
    <col min="1251" max="1251" width="11.8833333333333" style="45" customWidth="1"/>
    <col min="1252" max="1252" width="13.3833333333333" style="45" customWidth="1"/>
    <col min="1253" max="1501" width="9" style="45"/>
    <col min="1502" max="1502" width="36.1333333333333" style="45" customWidth="1"/>
    <col min="1503" max="1503" width="14.75" style="45" customWidth="1"/>
    <col min="1504" max="1505" width="15.75" style="45" customWidth="1"/>
    <col min="1506" max="1506" width="13" style="45" customWidth="1"/>
    <col min="1507" max="1507" width="11.8833333333333" style="45" customWidth="1"/>
    <col min="1508" max="1508" width="13.3833333333333" style="45" customWidth="1"/>
    <col min="1509" max="1757" width="9" style="45"/>
    <col min="1758" max="1758" width="36.1333333333333" style="45" customWidth="1"/>
    <col min="1759" max="1759" width="14.75" style="45" customWidth="1"/>
    <col min="1760" max="1761" width="15.75" style="45" customWidth="1"/>
    <col min="1762" max="1762" width="13" style="45" customWidth="1"/>
    <col min="1763" max="1763" width="11.8833333333333" style="45" customWidth="1"/>
    <col min="1764" max="1764" width="13.3833333333333" style="45" customWidth="1"/>
    <col min="1765" max="2013" width="9" style="45"/>
    <col min="2014" max="2014" width="36.1333333333333" style="45" customWidth="1"/>
    <col min="2015" max="2015" width="14.75" style="45" customWidth="1"/>
    <col min="2016" max="2017" width="15.75" style="45" customWidth="1"/>
    <col min="2018" max="2018" width="13" style="45" customWidth="1"/>
    <col min="2019" max="2019" width="11.8833333333333" style="45" customWidth="1"/>
    <col min="2020" max="2020" width="13.3833333333333" style="45" customWidth="1"/>
    <col min="2021" max="2269" width="9" style="45"/>
    <col min="2270" max="2270" width="36.1333333333333" style="45" customWidth="1"/>
    <col min="2271" max="2271" width="14.75" style="45" customWidth="1"/>
    <col min="2272" max="2273" width="15.75" style="45" customWidth="1"/>
    <col min="2274" max="2274" width="13" style="45" customWidth="1"/>
    <col min="2275" max="2275" width="11.8833333333333" style="45" customWidth="1"/>
    <col min="2276" max="2276" width="13.3833333333333" style="45" customWidth="1"/>
    <col min="2277" max="2525" width="9" style="45"/>
    <col min="2526" max="2526" width="36.1333333333333" style="45" customWidth="1"/>
    <col min="2527" max="2527" width="14.75" style="45" customWidth="1"/>
    <col min="2528" max="2529" width="15.75" style="45" customWidth="1"/>
    <col min="2530" max="2530" width="13" style="45" customWidth="1"/>
    <col min="2531" max="2531" width="11.8833333333333" style="45" customWidth="1"/>
    <col min="2532" max="2532" width="13.3833333333333" style="45" customWidth="1"/>
    <col min="2533" max="2781" width="9" style="45"/>
    <col min="2782" max="2782" width="36.1333333333333" style="45" customWidth="1"/>
    <col min="2783" max="2783" width="14.75" style="45" customWidth="1"/>
    <col min="2784" max="2785" width="15.75" style="45" customWidth="1"/>
    <col min="2786" max="2786" width="13" style="45" customWidth="1"/>
    <col min="2787" max="2787" width="11.8833333333333" style="45" customWidth="1"/>
    <col min="2788" max="2788" width="13.3833333333333" style="45" customWidth="1"/>
    <col min="2789" max="3037" width="9" style="45"/>
    <col min="3038" max="3038" width="36.1333333333333" style="45" customWidth="1"/>
    <col min="3039" max="3039" width="14.75" style="45" customWidth="1"/>
    <col min="3040" max="3041" width="15.75" style="45" customWidth="1"/>
    <col min="3042" max="3042" width="13" style="45" customWidth="1"/>
    <col min="3043" max="3043" width="11.8833333333333" style="45" customWidth="1"/>
    <col min="3044" max="3044" width="13.3833333333333" style="45" customWidth="1"/>
    <col min="3045" max="3293" width="9" style="45"/>
    <col min="3294" max="3294" width="36.1333333333333" style="45" customWidth="1"/>
    <col min="3295" max="3295" width="14.75" style="45" customWidth="1"/>
    <col min="3296" max="3297" width="15.75" style="45" customWidth="1"/>
    <col min="3298" max="3298" width="13" style="45" customWidth="1"/>
    <col min="3299" max="3299" width="11.8833333333333" style="45" customWidth="1"/>
    <col min="3300" max="3300" width="13.3833333333333" style="45" customWidth="1"/>
    <col min="3301" max="3549" width="9" style="45"/>
    <col min="3550" max="3550" width="36.1333333333333" style="45" customWidth="1"/>
    <col min="3551" max="3551" width="14.75" style="45" customWidth="1"/>
    <col min="3552" max="3553" width="15.75" style="45" customWidth="1"/>
    <col min="3554" max="3554" width="13" style="45" customWidth="1"/>
    <col min="3555" max="3555" width="11.8833333333333" style="45" customWidth="1"/>
    <col min="3556" max="3556" width="13.3833333333333" style="45" customWidth="1"/>
    <col min="3557" max="3805" width="9" style="45"/>
    <col min="3806" max="3806" width="36.1333333333333" style="45" customWidth="1"/>
    <col min="3807" max="3807" width="14.75" style="45" customWidth="1"/>
    <col min="3808" max="3809" width="15.75" style="45" customWidth="1"/>
    <col min="3810" max="3810" width="13" style="45" customWidth="1"/>
    <col min="3811" max="3811" width="11.8833333333333" style="45" customWidth="1"/>
    <col min="3812" max="3812" width="13.3833333333333" style="45" customWidth="1"/>
    <col min="3813" max="4061" width="9" style="45"/>
    <col min="4062" max="4062" width="36.1333333333333" style="45" customWidth="1"/>
    <col min="4063" max="4063" width="14.75" style="45" customWidth="1"/>
    <col min="4064" max="4065" width="15.75" style="45" customWidth="1"/>
    <col min="4066" max="4066" width="13" style="45" customWidth="1"/>
    <col min="4067" max="4067" width="11.8833333333333" style="45" customWidth="1"/>
    <col min="4068" max="4068" width="13.3833333333333" style="45" customWidth="1"/>
    <col min="4069" max="4317" width="9" style="45"/>
    <col min="4318" max="4318" width="36.1333333333333" style="45" customWidth="1"/>
    <col min="4319" max="4319" width="14.75" style="45" customWidth="1"/>
    <col min="4320" max="4321" width="15.75" style="45" customWidth="1"/>
    <col min="4322" max="4322" width="13" style="45" customWidth="1"/>
    <col min="4323" max="4323" width="11.8833333333333" style="45" customWidth="1"/>
    <col min="4324" max="4324" width="13.3833333333333" style="45" customWidth="1"/>
    <col min="4325" max="4573" width="9" style="45"/>
    <col min="4574" max="4574" width="36.1333333333333" style="45" customWidth="1"/>
    <col min="4575" max="4575" width="14.75" style="45" customWidth="1"/>
    <col min="4576" max="4577" width="15.75" style="45" customWidth="1"/>
    <col min="4578" max="4578" width="13" style="45" customWidth="1"/>
    <col min="4579" max="4579" width="11.8833333333333" style="45" customWidth="1"/>
    <col min="4580" max="4580" width="13.3833333333333" style="45" customWidth="1"/>
    <col min="4581" max="4829" width="9" style="45"/>
    <col min="4830" max="4830" width="36.1333333333333" style="45" customWidth="1"/>
    <col min="4831" max="4831" width="14.75" style="45" customWidth="1"/>
    <col min="4832" max="4833" width="15.75" style="45" customWidth="1"/>
    <col min="4834" max="4834" width="13" style="45" customWidth="1"/>
    <col min="4835" max="4835" width="11.8833333333333" style="45" customWidth="1"/>
    <col min="4836" max="4836" width="13.3833333333333" style="45" customWidth="1"/>
    <col min="4837" max="5085" width="9" style="45"/>
    <col min="5086" max="5086" width="36.1333333333333" style="45" customWidth="1"/>
    <col min="5087" max="5087" width="14.75" style="45" customWidth="1"/>
    <col min="5088" max="5089" width="15.75" style="45" customWidth="1"/>
    <col min="5090" max="5090" width="13" style="45" customWidth="1"/>
    <col min="5091" max="5091" width="11.8833333333333" style="45" customWidth="1"/>
    <col min="5092" max="5092" width="13.3833333333333" style="45" customWidth="1"/>
    <col min="5093" max="5341" width="9" style="45"/>
    <col min="5342" max="5342" width="36.1333333333333" style="45" customWidth="1"/>
    <col min="5343" max="5343" width="14.75" style="45" customWidth="1"/>
    <col min="5344" max="5345" width="15.75" style="45" customWidth="1"/>
    <col min="5346" max="5346" width="13" style="45" customWidth="1"/>
    <col min="5347" max="5347" width="11.8833333333333" style="45" customWidth="1"/>
    <col min="5348" max="5348" width="13.3833333333333" style="45" customWidth="1"/>
    <col min="5349" max="5597" width="9" style="45"/>
    <col min="5598" max="5598" width="36.1333333333333" style="45" customWidth="1"/>
    <col min="5599" max="5599" width="14.75" style="45" customWidth="1"/>
    <col min="5600" max="5601" width="15.75" style="45" customWidth="1"/>
    <col min="5602" max="5602" width="13" style="45" customWidth="1"/>
    <col min="5603" max="5603" width="11.8833333333333" style="45" customWidth="1"/>
    <col min="5604" max="5604" width="13.3833333333333" style="45" customWidth="1"/>
    <col min="5605" max="5853" width="9" style="45"/>
    <col min="5854" max="5854" width="36.1333333333333" style="45" customWidth="1"/>
    <col min="5855" max="5855" width="14.75" style="45" customWidth="1"/>
    <col min="5856" max="5857" width="15.75" style="45" customWidth="1"/>
    <col min="5858" max="5858" width="13" style="45" customWidth="1"/>
    <col min="5859" max="5859" width="11.8833333333333" style="45" customWidth="1"/>
    <col min="5860" max="5860" width="13.3833333333333" style="45" customWidth="1"/>
    <col min="5861" max="6109" width="9" style="45"/>
    <col min="6110" max="6110" width="36.1333333333333" style="45" customWidth="1"/>
    <col min="6111" max="6111" width="14.75" style="45" customWidth="1"/>
    <col min="6112" max="6113" width="15.75" style="45" customWidth="1"/>
    <col min="6114" max="6114" width="13" style="45" customWidth="1"/>
    <col min="6115" max="6115" width="11.8833333333333" style="45" customWidth="1"/>
    <col min="6116" max="6116" width="13.3833333333333" style="45" customWidth="1"/>
    <col min="6117" max="6365" width="9" style="45"/>
    <col min="6366" max="6366" width="36.1333333333333" style="45" customWidth="1"/>
    <col min="6367" max="6367" width="14.75" style="45" customWidth="1"/>
    <col min="6368" max="6369" width="15.75" style="45" customWidth="1"/>
    <col min="6370" max="6370" width="13" style="45" customWidth="1"/>
    <col min="6371" max="6371" width="11.8833333333333" style="45" customWidth="1"/>
    <col min="6372" max="6372" width="13.3833333333333" style="45" customWidth="1"/>
    <col min="6373" max="6621" width="9" style="45"/>
    <col min="6622" max="6622" width="36.1333333333333" style="45" customWidth="1"/>
    <col min="6623" max="6623" width="14.75" style="45" customWidth="1"/>
    <col min="6624" max="6625" width="15.75" style="45" customWidth="1"/>
    <col min="6626" max="6626" width="13" style="45" customWidth="1"/>
    <col min="6627" max="6627" width="11.8833333333333" style="45" customWidth="1"/>
    <col min="6628" max="6628" width="13.3833333333333" style="45" customWidth="1"/>
    <col min="6629" max="6877" width="9" style="45"/>
    <col min="6878" max="6878" width="36.1333333333333" style="45" customWidth="1"/>
    <col min="6879" max="6879" width="14.75" style="45" customWidth="1"/>
    <col min="6880" max="6881" width="15.75" style="45" customWidth="1"/>
    <col min="6882" max="6882" width="13" style="45" customWidth="1"/>
    <col min="6883" max="6883" width="11.8833333333333" style="45" customWidth="1"/>
    <col min="6884" max="6884" width="13.3833333333333" style="45" customWidth="1"/>
    <col min="6885" max="7133" width="9" style="45"/>
    <col min="7134" max="7134" width="36.1333333333333" style="45" customWidth="1"/>
    <col min="7135" max="7135" width="14.75" style="45" customWidth="1"/>
    <col min="7136" max="7137" width="15.75" style="45" customWidth="1"/>
    <col min="7138" max="7138" width="13" style="45" customWidth="1"/>
    <col min="7139" max="7139" width="11.8833333333333" style="45" customWidth="1"/>
    <col min="7140" max="7140" width="13.3833333333333" style="45" customWidth="1"/>
    <col min="7141" max="7389" width="9" style="45"/>
    <col min="7390" max="7390" width="36.1333333333333" style="45" customWidth="1"/>
    <col min="7391" max="7391" width="14.75" style="45" customWidth="1"/>
    <col min="7392" max="7393" width="15.75" style="45" customWidth="1"/>
    <col min="7394" max="7394" width="13" style="45" customWidth="1"/>
    <col min="7395" max="7395" width="11.8833333333333" style="45" customWidth="1"/>
    <col min="7396" max="7396" width="13.3833333333333" style="45" customWidth="1"/>
    <col min="7397" max="7645" width="9" style="45"/>
    <col min="7646" max="7646" width="36.1333333333333" style="45" customWidth="1"/>
    <col min="7647" max="7647" width="14.75" style="45" customWidth="1"/>
    <col min="7648" max="7649" width="15.75" style="45" customWidth="1"/>
    <col min="7650" max="7650" width="13" style="45" customWidth="1"/>
    <col min="7651" max="7651" width="11.8833333333333" style="45" customWidth="1"/>
    <col min="7652" max="7652" width="13.3833333333333" style="45" customWidth="1"/>
    <col min="7653" max="7901" width="9" style="45"/>
    <col min="7902" max="7902" width="36.1333333333333" style="45" customWidth="1"/>
    <col min="7903" max="7903" width="14.75" style="45" customWidth="1"/>
    <col min="7904" max="7905" width="15.75" style="45" customWidth="1"/>
    <col min="7906" max="7906" width="13" style="45" customWidth="1"/>
    <col min="7907" max="7907" width="11.8833333333333" style="45" customWidth="1"/>
    <col min="7908" max="7908" width="13.3833333333333" style="45" customWidth="1"/>
    <col min="7909" max="8157" width="9" style="45"/>
    <col min="8158" max="8158" width="36.1333333333333" style="45" customWidth="1"/>
    <col min="8159" max="8159" width="14.75" style="45" customWidth="1"/>
    <col min="8160" max="8161" width="15.75" style="45" customWidth="1"/>
    <col min="8162" max="8162" width="13" style="45" customWidth="1"/>
    <col min="8163" max="8163" width="11.8833333333333" style="45" customWidth="1"/>
    <col min="8164" max="8164" width="13.3833333333333" style="45" customWidth="1"/>
    <col min="8165" max="8413" width="9" style="45"/>
    <col min="8414" max="8414" width="36.1333333333333" style="45" customWidth="1"/>
    <col min="8415" max="8415" width="14.75" style="45" customWidth="1"/>
    <col min="8416" max="8417" width="15.75" style="45" customWidth="1"/>
    <col min="8418" max="8418" width="13" style="45" customWidth="1"/>
    <col min="8419" max="8419" width="11.8833333333333" style="45" customWidth="1"/>
    <col min="8420" max="8420" width="13.3833333333333" style="45" customWidth="1"/>
    <col min="8421" max="8669" width="9" style="45"/>
    <col min="8670" max="8670" width="36.1333333333333" style="45" customWidth="1"/>
    <col min="8671" max="8671" width="14.75" style="45" customWidth="1"/>
    <col min="8672" max="8673" width="15.75" style="45" customWidth="1"/>
    <col min="8674" max="8674" width="13" style="45" customWidth="1"/>
    <col min="8675" max="8675" width="11.8833333333333" style="45" customWidth="1"/>
    <col min="8676" max="8676" width="13.3833333333333" style="45" customWidth="1"/>
    <col min="8677" max="8925" width="9" style="45"/>
    <col min="8926" max="8926" width="36.1333333333333" style="45" customWidth="1"/>
    <col min="8927" max="8927" width="14.75" style="45" customWidth="1"/>
    <col min="8928" max="8929" width="15.75" style="45" customWidth="1"/>
    <col min="8930" max="8930" width="13" style="45" customWidth="1"/>
    <col min="8931" max="8931" width="11.8833333333333" style="45" customWidth="1"/>
    <col min="8932" max="8932" width="13.3833333333333" style="45" customWidth="1"/>
    <col min="8933" max="9181" width="9" style="45"/>
    <col min="9182" max="9182" width="36.1333333333333" style="45" customWidth="1"/>
    <col min="9183" max="9183" width="14.75" style="45" customWidth="1"/>
    <col min="9184" max="9185" width="15.75" style="45" customWidth="1"/>
    <col min="9186" max="9186" width="13" style="45" customWidth="1"/>
    <col min="9187" max="9187" width="11.8833333333333" style="45" customWidth="1"/>
    <col min="9188" max="9188" width="13.3833333333333" style="45" customWidth="1"/>
    <col min="9189" max="9437" width="9" style="45"/>
    <col min="9438" max="9438" width="36.1333333333333" style="45" customWidth="1"/>
    <col min="9439" max="9439" width="14.75" style="45" customWidth="1"/>
    <col min="9440" max="9441" width="15.75" style="45" customWidth="1"/>
    <col min="9442" max="9442" width="13" style="45" customWidth="1"/>
    <col min="9443" max="9443" width="11.8833333333333" style="45" customWidth="1"/>
    <col min="9444" max="9444" width="13.3833333333333" style="45" customWidth="1"/>
    <col min="9445" max="9693" width="9" style="45"/>
    <col min="9694" max="9694" width="36.1333333333333" style="45" customWidth="1"/>
    <col min="9695" max="9695" width="14.75" style="45" customWidth="1"/>
    <col min="9696" max="9697" width="15.75" style="45" customWidth="1"/>
    <col min="9698" max="9698" width="13" style="45" customWidth="1"/>
    <col min="9699" max="9699" width="11.8833333333333" style="45" customWidth="1"/>
    <col min="9700" max="9700" width="13.3833333333333" style="45" customWidth="1"/>
    <col min="9701" max="9949" width="9" style="45"/>
    <col min="9950" max="9950" width="36.1333333333333" style="45" customWidth="1"/>
    <col min="9951" max="9951" width="14.75" style="45" customWidth="1"/>
    <col min="9952" max="9953" width="15.75" style="45" customWidth="1"/>
    <col min="9954" max="9954" width="13" style="45" customWidth="1"/>
    <col min="9955" max="9955" width="11.8833333333333" style="45" customWidth="1"/>
    <col min="9956" max="9956" width="13.3833333333333" style="45" customWidth="1"/>
    <col min="9957" max="10205" width="9" style="45"/>
    <col min="10206" max="10206" width="36.1333333333333" style="45" customWidth="1"/>
    <col min="10207" max="10207" width="14.75" style="45" customWidth="1"/>
    <col min="10208" max="10209" width="15.75" style="45" customWidth="1"/>
    <col min="10210" max="10210" width="13" style="45" customWidth="1"/>
    <col min="10211" max="10211" width="11.8833333333333" style="45" customWidth="1"/>
    <col min="10212" max="10212" width="13.3833333333333" style="45" customWidth="1"/>
    <col min="10213" max="10461" width="9" style="45"/>
    <col min="10462" max="10462" width="36.1333333333333" style="45" customWidth="1"/>
    <col min="10463" max="10463" width="14.75" style="45" customWidth="1"/>
    <col min="10464" max="10465" width="15.75" style="45" customWidth="1"/>
    <col min="10466" max="10466" width="13" style="45" customWidth="1"/>
    <col min="10467" max="10467" width="11.8833333333333" style="45" customWidth="1"/>
    <col min="10468" max="10468" width="13.3833333333333" style="45" customWidth="1"/>
    <col min="10469" max="10717" width="9" style="45"/>
    <col min="10718" max="10718" width="36.1333333333333" style="45" customWidth="1"/>
    <col min="10719" max="10719" width="14.75" style="45" customWidth="1"/>
    <col min="10720" max="10721" width="15.75" style="45" customWidth="1"/>
    <col min="10722" max="10722" width="13" style="45" customWidth="1"/>
    <col min="10723" max="10723" width="11.8833333333333" style="45" customWidth="1"/>
    <col min="10724" max="10724" width="13.3833333333333" style="45" customWidth="1"/>
    <col min="10725" max="10973" width="9" style="45"/>
    <col min="10974" max="10974" width="36.1333333333333" style="45" customWidth="1"/>
    <col min="10975" max="10975" width="14.75" style="45" customWidth="1"/>
    <col min="10976" max="10977" width="15.75" style="45" customWidth="1"/>
    <col min="10978" max="10978" width="13" style="45" customWidth="1"/>
    <col min="10979" max="10979" width="11.8833333333333" style="45" customWidth="1"/>
    <col min="10980" max="10980" width="13.3833333333333" style="45" customWidth="1"/>
    <col min="10981" max="11229" width="9" style="45"/>
    <col min="11230" max="11230" width="36.1333333333333" style="45" customWidth="1"/>
    <col min="11231" max="11231" width="14.75" style="45" customWidth="1"/>
    <col min="11232" max="11233" width="15.75" style="45" customWidth="1"/>
    <col min="11234" max="11234" width="13" style="45" customWidth="1"/>
    <col min="11235" max="11235" width="11.8833333333333" style="45" customWidth="1"/>
    <col min="11236" max="11236" width="13.3833333333333" style="45" customWidth="1"/>
    <col min="11237" max="11485" width="9" style="45"/>
    <col min="11486" max="11486" width="36.1333333333333" style="45" customWidth="1"/>
    <col min="11487" max="11487" width="14.75" style="45" customWidth="1"/>
    <col min="11488" max="11489" width="15.75" style="45" customWidth="1"/>
    <col min="11490" max="11490" width="13" style="45" customWidth="1"/>
    <col min="11491" max="11491" width="11.8833333333333" style="45" customWidth="1"/>
    <col min="11492" max="11492" width="13.3833333333333" style="45" customWidth="1"/>
    <col min="11493" max="11741" width="9" style="45"/>
    <col min="11742" max="11742" width="36.1333333333333" style="45" customWidth="1"/>
    <col min="11743" max="11743" width="14.75" style="45" customWidth="1"/>
    <col min="11744" max="11745" width="15.75" style="45" customWidth="1"/>
    <col min="11746" max="11746" width="13" style="45" customWidth="1"/>
    <col min="11747" max="11747" width="11.8833333333333" style="45" customWidth="1"/>
    <col min="11748" max="11748" width="13.3833333333333" style="45" customWidth="1"/>
    <col min="11749" max="11997" width="9" style="45"/>
    <col min="11998" max="11998" width="36.1333333333333" style="45" customWidth="1"/>
    <col min="11999" max="11999" width="14.75" style="45" customWidth="1"/>
    <col min="12000" max="12001" width="15.75" style="45" customWidth="1"/>
    <col min="12002" max="12002" width="13" style="45" customWidth="1"/>
    <col min="12003" max="12003" width="11.8833333333333" style="45" customWidth="1"/>
    <col min="12004" max="12004" width="13.3833333333333" style="45" customWidth="1"/>
    <col min="12005" max="12253" width="9" style="45"/>
    <col min="12254" max="12254" width="36.1333333333333" style="45" customWidth="1"/>
    <col min="12255" max="12255" width="14.75" style="45" customWidth="1"/>
    <col min="12256" max="12257" width="15.75" style="45" customWidth="1"/>
    <col min="12258" max="12258" width="13" style="45" customWidth="1"/>
    <col min="12259" max="12259" width="11.8833333333333" style="45" customWidth="1"/>
    <col min="12260" max="12260" width="13.3833333333333" style="45" customWidth="1"/>
    <col min="12261" max="12509" width="9" style="45"/>
    <col min="12510" max="12510" width="36.1333333333333" style="45" customWidth="1"/>
    <col min="12511" max="12511" width="14.75" style="45" customWidth="1"/>
    <col min="12512" max="12513" width="15.75" style="45" customWidth="1"/>
    <col min="12514" max="12514" width="13" style="45" customWidth="1"/>
    <col min="12515" max="12515" width="11.8833333333333" style="45" customWidth="1"/>
    <col min="12516" max="12516" width="13.3833333333333" style="45" customWidth="1"/>
    <col min="12517" max="12765" width="9" style="45"/>
    <col min="12766" max="12766" width="36.1333333333333" style="45" customWidth="1"/>
    <col min="12767" max="12767" width="14.75" style="45" customWidth="1"/>
    <col min="12768" max="12769" width="15.75" style="45" customWidth="1"/>
    <col min="12770" max="12770" width="13" style="45" customWidth="1"/>
    <col min="12771" max="12771" width="11.8833333333333" style="45" customWidth="1"/>
    <col min="12772" max="12772" width="13.3833333333333" style="45" customWidth="1"/>
    <col min="12773" max="13021" width="9" style="45"/>
    <col min="13022" max="13022" width="36.1333333333333" style="45" customWidth="1"/>
    <col min="13023" max="13023" width="14.75" style="45" customWidth="1"/>
    <col min="13024" max="13025" width="15.75" style="45" customWidth="1"/>
    <col min="13026" max="13026" width="13" style="45" customWidth="1"/>
    <col min="13027" max="13027" width="11.8833333333333" style="45" customWidth="1"/>
    <col min="13028" max="13028" width="13.3833333333333" style="45" customWidth="1"/>
    <col min="13029" max="13277" width="9" style="45"/>
    <col min="13278" max="13278" width="36.1333333333333" style="45" customWidth="1"/>
    <col min="13279" max="13279" width="14.75" style="45" customWidth="1"/>
    <col min="13280" max="13281" width="15.75" style="45" customWidth="1"/>
    <col min="13282" max="13282" width="13" style="45" customWidth="1"/>
    <col min="13283" max="13283" width="11.8833333333333" style="45" customWidth="1"/>
    <col min="13284" max="13284" width="13.3833333333333" style="45" customWidth="1"/>
    <col min="13285" max="13533" width="9" style="45"/>
    <col min="13534" max="13534" width="36.1333333333333" style="45" customWidth="1"/>
    <col min="13535" max="13535" width="14.75" style="45" customWidth="1"/>
    <col min="13536" max="13537" width="15.75" style="45" customWidth="1"/>
    <col min="13538" max="13538" width="13" style="45" customWidth="1"/>
    <col min="13539" max="13539" width="11.8833333333333" style="45" customWidth="1"/>
    <col min="13540" max="13540" width="13.3833333333333" style="45" customWidth="1"/>
    <col min="13541" max="13789" width="9" style="45"/>
    <col min="13790" max="13790" width="36.1333333333333" style="45" customWidth="1"/>
    <col min="13791" max="13791" width="14.75" style="45" customWidth="1"/>
    <col min="13792" max="13793" width="15.75" style="45" customWidth="1"/>
    <col min="13794" max="13794" width="13" style="45" customWidth="1"/>
    <col min="13795" max="13795" width="11.8833333333333" style="45" customWidth="1"/>
    <col min="13796" max="13796" width="13.3833333333333" style="45" customWidth="1"/>
    <col min="13797" max="14045" width="9" style="45"/>
    <col min="14046" max="14046" width="36.1333333333333" style="45" customWidth="1"/>
    <col min="14047" max="14047" width="14.75" style="45" customWidth="1"/>
    <col min="14048" max="14049" width="15.75" style="45" customWidth="1"/>
    <col min="14050" max="14050" width="13" style="45" customWidth="1"/>
    <col min="14051" max="14051" width="11.8833333333333" style="45" customWidth="1"/>
    <col min="14052" max="14052" width="13.3833333333333" style="45" customWidth="1"/>
    <col min="14053" max="14301" width="9" style="45"/>
    <col min="14302" max="14302" width="36.1333333333333" style="45" customWidth="1"/>
    <col min="14303" max="14303" width="14.75" style="45" customWidth="1"/>
    <col min="14304" max="14305" width="15.75" style="45" customWidth="1"/>
    <col min="14306" max="14306" width="13" style="45" customWidth="1"/>
    <col min="14307" max="14307" width="11.8833333333333" style="45" customWidth="1"/>
    <col min="14308" max="14308" width="13.3833333333333" style="45" customWidth="1"/>
    <col min="14309" max="14557" width="9" style="45"/>
    <col min="14558" max="14558" width="36.1333333333333" style="45" customWidth="1"/>
    <col min="14559" max="14559" width="14.75" style="45" customWidth="1"/>
    <col min="14560" max="14561" width="15.75" style="45" customWidth="1"/>
    <col min="14562" max="14562" width="13" style="45" customWidth="1"/>
    <col min="14563" max="14563" width="11.8833333333333" style="45" customWidth="1"/>
    <col min="14564" max="14564" width="13.3833333333333" style="45" customWidth="1"/>
    <col min="14565" max="14813" width="9" style="45"/>
    <col min="14814" max="14814" width="36.1333333333333" style="45" customWidth="1"/>
    <col min="14815" max="14815" width="14.75" style="45" customWidth="1"/>
    <col min="14816" max="14817" width="15.75" style="45" customWidth="1"/>
    <col min="14818" max="14818" width="13" style="45" customWidth="1"/>
    <col min="14819" max="14819" width="11.8833333333333" style="45" customWidth="1"/>
    <col min="14820" max="14820" width="13.3833333333333" style="45" customWidth="1"/>
    <col min="14821" max="15069" width="9" style="45"/>
    <col min="15070" max="15070" width="36.1333333333333" style="45" customWidth="1"/>
    <col min="15071" max="15071" width="14.75" style="45" customWidth="1"/>
    <col min="15072" max="15073" width="15.75" style="45" customWidth="1"/>
    <col min="15074" max="15074" width="13" style="45" customWidth="1"/>
    <col min="15075" max="15075" width="11.8833333333333" style="45" customWidth="1"/>
    <col min="15076" max="15076" width="13.3833333333333" style="45" customWidth="1"/>
    <col min="15077" max="15325" width="9" style="45"/>
    <col min="15326" max="15326" width="36.1333333333333" style="45" customWidth="1"/>
    <col min="15327" max="15327" width="14.75" style="45" customWidth="1"/>
    <col min="15328" max="15329" width="15.75" style="45" customWidth="1"/>
    <col min="15330" max="15330" width="13" style="45" customWidth="1"/>
    <col min="15331" max="15331" width="11.8833333333333" style="45" customWidth="1"/>
    <col min="15332" max="15332" width="13.3833333333333" style="45" customWidth="1"/>
    <col min="15333" max="15581" width="9" style="45"/>
    <col min="15582" max="15582" width="36.1333333333333" style="45" customWidth="1"/>
    <col min="15583" max="15583" width="14.75" style="45" customWidth="1"/>
    <col min="15584" max="15585" width="15.75" style="45" customWidth="1"/>
    <col min="15586" max="15586" width="13" style="45" customWidth="1"/>
    <col min="15587" max="15587" width="11.8833333333333" style="45" customWidth="1"/>
    <col min="15588" max="15588" width="13.3833333333333" style="45" customWidth="1"/>
    <col min="15589" max="15837" width="9" style="45"/>
    <col min="15838" max="15838" width="36.1333333333333" style="45" customWidth="1"/>
    <col min="15839" max="15839" width="14.75" style="45" customWidth="1"/>
    <col min="15840" max="15841" width="15.75" style="45" customWidth="1"/>
    <col min="15842" max="15842" width="13" style="45" customWidth="1"/>
    <col min="15843" max="15843" width="11.8833333333333" style="45" customWidth="1"/>
    <col min="15844" max="15844" width="13.3833333333333" style="45" customWidth="1"/>
    <col min="15845" max="16093" width="9" style="45"/>
    <col min="16094" max="16094" width="36.1333333333333" style="45" customWidth="1"/>
    <col min="16095" max="16095" width="14.75" style="45" customWidth="1"/>
    <col min="16096" max="16097" width="15.75" style="45" customWidth="1"/>
    <col min="16098" max="16098" width="13" style="45" customWidth="1"/>
    <col min="16099" max="16099" width="11.8833333333333" style="45" customWidth="1"/>
    <col min="16100" max="16100" width="13.3833333333333" style="45" customWidth="1"/>
    <col min="16101" max="16384" width="9" style="45"/>
  </cols>
  <sheetData>
    <row r="1" ht="28.5" customHeight="1" spans="1:1">
      <c r="A1" s="43" t="s">
        <v>0</v>
      </c>
    </row>
    <row r="2" ht="22.5" customHeight="1" spans="1:6">
      <c r="A2" s="47" t="s">
        <v>1</v>
      </c>
      <c r="B2" s="47"/>
      <c r="C2" s="47"/>
      <c r="D2" s="47"/>
      <c r="E2" s="47"/>
      <c r="F2" s="47"/>
    </row>
    <row r="3" customHeight="1" spans="1:6">
      <c r="A3" s="48"/>
      <c r="B3" s="48"/>
      <c r="C3" s="49" t="s">
        <v>2</v>
      </c>
      <c r="D3" s="49"/>
      <c r="E3" s="49"/>
      <c r="F3" s="49"/>
    </row>
    <row r="4" s="122" customFormat="1" ht="49.5" customHeight="1" spans="1:6">
      <c r="A4" s="126" t="s">
        <v>3</v>
      </c>
      <c r="B4" s="126" t="s">
        <v>4</v>
      </c>
      <c r="C4" s="126" t="s">
        <v>5</v>
      </c>
      <c r="D4" s="126" t="s">
        <v>6</v>
      </c>
      <c r="E4" s="95" t="s">
        <v>7</v>
      </c>
      <c r="F4" s="126" t="s">
        <v>8</v>
      </c>
    </row>
    <row r="5" s="43" customFormat="1" ht="19.5" customHeight="1" spans="1:6">
      <c r="A5" s="20" t="s">
        <v>9</v>
      </c>
      <c r="B5" s="138">
        <f t="shared" ref="B5:D5" si="0">SUM(B6,B22)</f>
        <v>44522</v>
      </c>
      <c r="C5" s="138">
        <f>C6+C22</f>
        <v>41800</v>
      </c>
      <c r="D5" s="138">
        <f>D6+D22</f>
        <v>41859</v>
      </c>
      <c r="E5" s="152">
        <f t="shared" ref="E5:E19" si="1">IFERROR(ROUND((D5/C5)*100,2),"")</f>
        <v>100.14</v>
      </c>
      <c r="F5" s="128">
        <v>100</v>
      </c>
    </row>
    <row r="6" ht="19.5" customHeight="1" spans="1:6">
      <c r="A6" s="133" t="s">
        <v>10</v>
      </c>
      <c r="B6" s="138">
        <f>SUM(B7:B21)</f>
        <v>33850</v>
      </c>
      <c r="C6" s="138">
        <f>SUM(C7:C21)</f>
        <v>29784</v>
      </c>
      <c r="D6" s="99">
        <f>SUM(D7:D21)</f>
        <v>29273</v>
      </c>
      <c r="E6" s="152">
        <f t="shared" si="1"/>
        <v>98.28</v>
      </c>
      <c r="F6" s="128">
        <v>100</v>
      </c>
    </row>
    <row r="7" ht="19.5" customHeight="1" spans="1:6">
      <c r="A7" s="26" t="s">
        <v>11</v>
      </c>
      <c r="B7" s="139">
        <v>13058</v>
      </c>
      <c r="C7" s="139">
        <v>15477</v>
      </c>
      <c r="D7" s="139">
        <v>15586</v>
      </c>
      <c r="E7" s="152">
        <f t="shared" si="1"/>
        <v>100.7</v>
      </c>
      <c r="F7" s="128">
        <v>100</v>
      </c>
    </row>
    <row r="8" ht="19.5" hidden="1" customHeight="1" spans="1:6">
      <c r="A8" s="26" t="s">
        <v>12</v>
      </c>
      <c r="B8" s="139"/>
      <c r="C8" s="139"/>
      <c r="D8" s="139"/>
      <c r="E8" s="152" t="str">
        <f t="shared" si="1"/>
        <v/>
      </c>
      <c r="F8" s="128">
        <v>100</v>
      </c>
    </row>
    <row r="9" ht="19.5" customHeight="1" spans="1:6">
      <c r="A9" s="26" t="s">
        <v>13</v>
      </c>
      <c r="B9" s="139">
        <v>2500</v>
      </c>
      <c r="C9" s="139">
        <v>3057</v>
      </c>
      <c r="D9" s="139">
        <v>2855</v>
      </c>
      <c r="E9" s="152">
        <f t="shared" si="1"/>
        <v>93.39</v>
      </c>
      <c r="F9" s="128">
        <v>100</v>
      </c>
    </row>
    <row r="10" ht="19.5" customHeight="1" spans="1:6">
      <c r="A10" s="26" t="s">
        <v>14</v>
      </c>
      <c r="B10" s="139">
        <v>838</v>
      </c>
      <c r="C10" s="139">
        <v>658</v>
      </c>
      <c r="D10" s="139">
        <v>681</v>
      </c>
      <c r="E10" s="152">
        <f t="shared" si="1"/>
        <v>103.5</v>
      </c>
      <c r="F10" s="128">
        <v>100</v>
      </c>
    </row>
    <row r="11" ht="19.5" customHeight="1" spans="1:6">
      <c r="A11" s="26" t="s">
        <v>15</v>
      </c>
      <c r="B11" s="139">
        <v>2171</v>
      </c>
      <c r="C11" s="139">
        <v>594</v>
      </c>
      <c r="D11" s="139">
        <v>553</v>
      </c>
      <c r="E11" s="152">
        <f t="shared" si="1"/>
        <v>93.1</v>
      </c>
      <c r="F11" s="128">
        <v>100</v>
      </c>
    </row>
    <row r="12" ht="19.5" customHeight="1" spans="1:6">
      <c r="A12" s="26" t="s">
        <v>16</v>
      </c>
      <c r="B12" s="139">
        <v>1661</v>
      </c>
      <c r="C12" s="139">
        <v>1800</v>
      </c>
      <c r="D12" s="139">
        <v>1804</v>
      </c>
      <c r="E12" s="152">
        <f t="shared" si="1"/>
        <v>100.22</v>
      </c>
      <c r="F12" s="128">
        <v>100</v>
      </c>
    </row>
    <row r="13" ht="19.5" customHeight="1" spans="1:6">
      <c r="A13" s="26" t="s">
        <v>17</v>
      </c>
      <c r="B13" s="139">
        <v>1844</v>
      </c>
      <c r="C13" s="139">
        <v>1896</v>
      </c>
      <c r="D13" s="139">
        <v>1767</v>
      </c>
      <c r="E13" s="152">
        <f t="shared" si="1"/>
        <v>93.2</v>
      </c>
      <c r="F13" s="128">
        <v>100</v>
      </c>
    </row>
    <row r="14" ht="19.5" customHeight="1" spans="1:6">
      <c r="A14" s="26" t="s">
        <v>18</v>
      </c>
      <c r="B14" s="139">
        <v>920</v>
      </c>
      <c r="C14" s="139">
        <v>760</v>
      </c>
      <c r="D14" s="139">
        <v>708</v>
      </c>
      <c r="E14" s="152">
        <f t="shared" si="1"/>
        <v>93.16</v>
      </c>
      <c r="F14" s="128">
        <v>100</v>
      </c>
    </row>
    <row r="15" ht="19.5" customHeight="1" spans="1:6">
      <c r="A15" s="26" t="s">
        <v>19</v>
      </c>
      <c r="B15" s="139">
        <v>5814</v>
      </c>
      <c r="C15" s="139">
        <v>4114</v>
      </c>
      <c r="D15" s="139">
        <v>3825</v>
      </c>
      <c r="E15" s="152">
        <f t="shared" si="1"/>
        <v>92.98</v>
      </c>
      <c r="F15" s="128">
        <v>100</v>
      </c>
    </row>
    <row r="16" ht="19.5" customHeight="1" spans="1:6">
      <c r="A16" s="26" t="s">
        <v>20</v>
      </c>
      <c r="B16" s="139">
        <v>1662</v>
      </c>
      <c r="C16" s="139">
        <v>146</v>
      </c>
      <c r="D16" s="139">
        <v>136</v>
      </c>
      <c r="E16" s="152">
        <f t="shared" si="1"/>
        <v>93.15</v>
      </c>
      <c r="F16" s="128">
        <v>100</v>
      </c>
    </row>
    <row r="17" ht="19.5" customHeight="1" spans="1:6">
      <c r="A17" s="26" t="s">
        <v>21</v>
      </c>
      <c r="B17" s="139">
        <v>524</v>
      </c>
      <c r="C17" s="139">
        <v>1007</v>
      </c>
      <c r="D17" s="139">
        <v>1101</v>
      </c>
      <c r="E17" s="152">
        <f t="shared" si="1"/>
        <v>109.33</v>
      </c>
      <c r="F17" s="128">
        <v>100</v>
      </c>
    </row>
    <row r="18" ht="19.5" customHeight="1" spans="1:6">
      <c r="A18" s="26" t="s">
        <v>22</v>
      </c>
      <c r="B18" s="139">
        <v>2547</v>
      </c>
      <c r="C18" s="139"/>
      <c r="D18" s="139"/>
      <c r="E18" s="152" t="str">
        <f t="shared" si="1"/>
        <v/>
      </c>
      <c r="F18" s="128" t="str">
        <f>IFERROR(ROUND(D18/#REF!*100,2),"")</f>
        <v/>
      </c>
    </row>
    <row r="19" ht="19.5" customHeight="1" spans="1:6">
      <c r="A19" s="26" t="s">
        <v>23</v>
      </c>
      <c r="B19" s="139"/>
      <c r="C19" s="139"/>
      <c r="D19" s="139"/>
      <c r="E19" s="152" t="str">
        <f t="shared" si="1"/>
        <v/>
      </c>
      <c r="F19" s="128" t="str">
        <f>IFERROR(ROUND(D19/#REF!*100,2),"")</f>
        <v/>
      </c>
    </row>
    <row r="20" ht="19.5" customHeight="1" spans="1:6">
      <c r="A20" s="26" t="s">
        <v>24</v>
      </c>
      <c r="B20" s="139">
        <v>311</v>
      </c>
      <c r="C20" s="139">
        <v>275</v>
      </c>
      <c r="D20" s="139">
        <v>257</v>
      </c>
      <c r="E20" s="152">
        <f t="shared" ref="E20:E40" si="2">IFERROR(ROUND((D20/C20)*100,2),"")</f>
        <v>93.45</v>
      </c>
      <c r="F20" s="128">
        <v>100</v>
      </c>
    </row>
    <row r="21" ht="19.5" customHeight="1" spans="1:6">
      <c r="A21" s="26" t="s">
        <v>25</v>
      </c>
      <c r="B21" s="139"/>
      <c r="C21" s="139"/>
      <c r="D21" s="139"/>
      <c r="E21" s="152" t="str">
        <f t="shared" si="2"/>
        <v/>
      </c>
      <c r="F21" s="128" t="str">
        <f>IFERROR(ROUND(D21/#REF!*100,2),"")</f>
        <v/>
      </c>
    </row>
    <row r="22" ht="19.5" customHeight="1" spans="1:6">
      <c r="A22" s="133" t="s">
        <v>26</v>
      </c>
      <c r="B22" s="138">
        <f t="shared" ref="B22:D22" si="3">SUM(B23:B30)</f>
        <v>10672</v>
      </c>
      <c r="C22" s="138">
        <f t="shared" si="3"/>
        <v>12016</v>
      </c>
      <c r="D22" s="99">
        <f t="shared" si="3"/>
        <v>12586</v>
      </c>
      <c r="E22" s="152">
        <f t="shared" si="2"/>
        <v>104.74</v>
      </c>
      <c r="F22" s="128">
        <v>100</v>
      </c>
    </row>
    <row r="23" ht="19.5" customHeight="1" spans="1:6">
      <c r="A23" s="26" t="s">
        <v>27</v>
      </c>
      <c r="B23" s="139">
        <v>899</v>
      </c>
      <c r="C23" s="139">
        <v>1020</v>
      </c>
      <c r="D23" s="139">
        <v>1013</v>
      </c>
      <c r="E23" s="152">
        <f t="shared" si="2"/>
        <v>99.31</v>
      </c>
      <c r="F23" s="128">
        <v>100</v>
      </c>
    </row>
    <row r="24" ht="19.5" customHeight="1" spans="1:6">
      <c r="A24" s="26" t="s">
        <v>28</v>
      </c>
      <c r="B24" s="139">
        <v>828</v>
      </c>
      <c r="C24" s="139">
        <v>899</v>
      </c>
      <c r="D24" s="139">
        <v>829</v>
      </c>
      <c r="E24" s="152">
        <f t="shared" si="2"/>
        <v>92.21</v>
      </c>
      <c r="F24" s="128">
        <v>100</v>
      </c>
    </row>
    <row r="25" ht="19.5" customHeight="1" spans="1:6">
      <c r="A25" s="26" t="s">
        <v>29</v>
      </c>
      <c r="B25" s="139">
        <v>1647</v>
      </c>
      <c r="C25" s="139">
        <v>7286</v>
      </c>
      <c r="D25" s="139">
        <v>8126</v>
      </c>
      <c r="E25" s="152">
        <f t="shared" si="2"/>
        <v>111.53</v>
      </c>
      <c r="F25" s="128">
        <v>100</v>
      </c>
    </row>
    <row r="26" ht="19.5" customHeight="1" spans="1:6">
      <c r="A26" s="26" t="s">
        <v>30</v>
      </c>
      <c r="B26" s="139">
        <v>670</v>
      </c>
      <c r="C26" s="139">
        <v>0</v>
      </c>
      <c r="D26" s="139"/>
      <c r="E26" s="152" t="str">
        <f t="shared" si="2"/>
        <v/>
      </c>
      <c r="F26" s="128" t="str">
        <f>IFERROR(ROUND(D26/#REF!*100,2),"")</f>
        <v/>
      </c>
    </row>
    <row r="27" ht="19.5" customHeight="1" spans="1:6">
      <c r="A27" s="26" t="s">
        <v>31</v>
      </c>
      <c r="B27" s="139">
        <v>4142</v>
      </c>
      <c r="C27" s="139">
        <v>2362</v>
      </c>
      <c r="D27" s="139">
        <v>2202</v>
      </c>
      <c r="E27" s="152">
        <f t="shared" si="2"/>
        <v>93.23</v>
      </c>
      <c r="F27" s="128">
        <v>100</v>
      </c>
    </row>
    <row r="28" ht="19.5" customHeight="1" spans="1:6">
      <c r="A28" s="26" t="s">
        <v>32</v>
      </c>
      <c r="B28" s="139">
        <v>1620</v>
      </c>
      <c r="C28" s="139">
        <v>225</v>
      </c>
      <c r="D28" s="139">
        <v>207</v>
      </c>
      <c r="E28" s="152">
        <f t="shared" si="2"/>
        <v>92</v>
      </c>
      <c r="F28" s="128">
        <v>100</v>
      </c>
    </row>
    <row r="29" ht="19.5" customHeight="1" spans="1:6">
      <c r="A29" s="26" t="s">
        <v>33</v>
      </c>
      <c r="B29" s="139">
        <v>100</v>
      </c>
      <c r="C29" s="139">
        <v>92</v>
      </c>
      <c r="D29" s="139">
        <v>86</v>
      </c>
      <c r="E29" s="152">
        <f t="shared" si="2"/>
        <v>93.48</v>
      </c>
      <c r="F29" s="128">
        <v>100</v>
      </c>
    </row>
    <row r="30" ht="19.5" customHeight="1" spans="1:6">
      <c r="A30" s="26" t="s">
        <v>34</v>
      </c>
      <c r="B30" s="139">
        <v>766</v>
      </c>
      <c r="C30" s="139">
        <v>132</v>
      </c>
      <c r="D30" s="139">
        <v>123</v>
      </c>
      <c r="E30" s="152">
        <f t="shared" si="2"/>
        <v>93.18</v>
      </c>
      <c r="F30" s="128">
        <v>100</v>
      </c>
    </row>
    <row r="31" ht="19.5" customHeight="1" spans="1:6">
      <c r="A31" s="144" t="s">
        <v>35</v>
      </c>
      <c r="B31" s="138">
        <f>SUM(B32:B34)</f>
        <v>45482</v>
      </c>
      <c r="C31" s="138">
        <f>SUM(C32:C34)</f>
        <v>45482</v>
      </c>
      <c r="D31" s="138">
        <f>SUM(D32:D34)</f>
        <v>79763</v>
      </c>
      <c r="E31" s="152">
        <f t="shared" si="2"/>
        <v>175.37</v>
      </c>
      <c r="F31" s="128">
        <v>100</v>
      </c>
    </row>
    <row r="32" ht="19.5" customHeight="1" spans="1:6">
      <c r="A32" s="145" t="s">
        <v>36</v>
      </c>
      <c r="B32" s="139">
        <v>2454</v>
      </c>
      <c r="C32" s="139">
        <v>2454</v>
      </c>
      <c r="D32" s="139">
        <v>2454</v>
      </c>
      <c r="E32" s="152">
        <f t="shared" si="2"/>
        <v>100</v>
      </c>
      <c r="F32" s="128">
        <v>100</v>
      </c>
    </row>
    <row r="33" ht="19.5" customHeight="1" spans="1:6">
      <c r="A33" s="145" t="s">
        <v>37</v>
      </c>
      <c r="B33" s="139">
        <v>43028</v>
      </c>
      <c r="C33" s="139">
        <v>43028</v>
      </c>
      <c r="D33" s="139">
        <v>69193</v>
      </c>
      <c r="E33" s="152">
        <f t="shared" si="2"/>
        <v>160.81</v>
      </c>
      <c r="F33" s="128">
        <v>100</v>
      </c>
    </row>
    <row r="34" ht="19.5" customHeight="1" spans="1:6">
      <c r="A34" s="145" t="s">
        <v>38</v>
      </c>
      <c r="B34" s="139"/>
      <c r="C34" s="139"/>
      <c r="D34" s="139">
        <v>8116</v>
      </c>
      <c r="E34" s="152" t="str">
        <f t="shared" si="2"/>
        <v/>
      </c>
      <c r="F34" s="128">
        <v>100</v>
      </c>
    </row>
    <row r="35" ht="19.5" customHeight="1" spans="1:6">
      <c r="A35" s="146" t="s">
        <v>39</v>
      </c>
      <c r="B35" s="138"/>
      <c r="C35" s="138"/>
      <c r="D35" s="138">
        <v>2424</v>
      </c>
      <c r="E35" s="152" t="str">
        <f t="shared" si="2"/>
        <v/>
      </c>
      <c r="F35" s="128">
        <v>100</v>
      </c>
    </row>
    <row r="36" ht="19.5" customHeight="1" spans="1:6">
      <c r="A36" s="144" t="s">
        <v>40</v>
      </c>
      <c r="B36" s="138"/>
      <c r="C36" s="138"/>
      <c r="D36" s="138">
        <v>7753</v>
      </c>
      <c r="E36" s="152" t="str">
        <f t="shared" si="2"/>
        <v/>
      </c>
      <c r="F36" s="128">
        <v>100</v>
      </c>
    </row>
    <row r="37" ht="19.5" customHeight="1" spans="1:6">
      <c r="A37" s="144" t="s">
        <v>41</v>
      </c>
      <c r="B37" s="138">
        <v>474</v>
      </c>
      <c r="C37" s="138">
        <v>474</v>
      </c>
      <c r="D37" s="138">
        <v>474</v>
      </c>
      <c r="E37" s="152">
        <f t="shared" si="2"/>
        <v>100</v>
      </c>
      <c r="F37" s="128">
        <v>100</v>
      </c>
    </row>
    <row r="38" ht="19.5" customHeight="1" spans="1:6">
      <c r="A38" s="144" t="s">
        <v>42</v>
      </c>
      <c r="B38" s="138"/>
      <c r="C38" s="138"/>
      <c r="D38" s="138"/>
      <c r="E38" s="152" t="str">
        <f t="shared" si="2"/>
        <v/>
      </c>
      <c r="F38" s="128" t="str">
        <f>IFERROR(ROUND(D38/#REF!*100,2),"")</f>
        <v/>
      </c>
    </row>
    <row r="39" ht="19.5" customHeight="1" spans="1:6">
      <c r="A39" s="144" t="s">
        <v>43</v>
      </c>
      <c r="B39" s="138">
        <f>SUM(B5,B31,B35,B36,B37,B38)</f>
        <v>90478</v>
      </c>
      <c r="C39" s="138">
        <f t="shared" ref="B39:D39" si="4">SUM(C5,C31,C35,C36,C37,C38)</f>
        <v>87756</v>
      </c>
      <c r="D39" s="138">
        <f t="shared" si="4"/>
        <v>132273</v>
      </c>
      <c r="E39" s="152">
        <f t="shared" si="2"/>
        <v>150.73</v>
      </c>
      <c r="F39" s="128" t="str">
        <f>IFERROR(ROUND(D39/#REF!*100,2),"")</f>
        <v/>
      </c>
    </row>
    <row r="40" customHeight="1" spans="4:4">
      <c r="D40" s="92"/>
    </row>
    <row r="42" customHeight="1" spans="3:4">
      <c r="C42" s="147"/>
      <c r="D42" s="147"/>
    </row>
  </sheetData>
  <autoFilter ref="A4:F39">
    <extLst/>
  </autoFilter>
  <mergeCells count="2">
    <mergeCell ref="A2:F2"/>
    <mergeCell ref="C3:F3"/>
  </mergeCells>
  <pageMargins left="0.707638888888889" right="0.707638888888889" top="0.747916666666667" bottom="0.747916666666667" header="0.313888888888889" footer="0.313888888888889"/>
  <pageSetup paperSize="9" scale="94" orientation="portrait" horizontalDpi="600"/>
  <headerFooter/>
  <ignoredErrors>
    <ignoredError sqref="B31:C31" formulaRange="1"/>
    <ignoredError sqref="D6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opLeftCell="A16" workbookViewId="0">
      <selection activeCell="I32" sqref="I32"/>
    </sheetView>
  </sheetViews>
  <sheetFormatPr defaultColWidth="9" defaultRowHeight="21" customHeight="1" outlineLevelCol="5"/>
  <cols>
    <col min="1" max="1" width="28.3333333333333" style="45" customWidth="1"/>
    <col min="2" max="2" width="12.75" style="124" customWidth="1"/>
    <col min="3" max="4" width="12.75" style="45" customWidth="1"/>
    <col min="5" max="6" width="13.25" style="45" customWidth="1"/>
    <col min="7" max="7" width="9" style="45" customWidth="1"/>
    <col min="8" max="223" width="9" style="45"/>
    <col min="224" max="224" width="43.3833333333333" style="45" customWidth="1"/>
    <col min="225" max="225" width="15" style="45" customWidth="1"/>
    <col min="226" max="228" width="15.6333333333333" style="45" customWidth="1"/>
    <col min="229" max="229" width="13.5" style="45" customWidth="1"/>
    <col min="230" max="230" width="11.6333333333333" style="45" customWidth="1"/>
    <col min="231" max="231" width="6.25" style="45" customWidth="1"/>
    <col min="232" max="479" width="9" style="45"/>
    <col min="480" max="480" width="43.3833333333333" style="45" customWidth="1"/>
    <col min="481" max="481" width="15" style="45" customWidth="1"/>
    <col min="482" max="484" width="15.6333333333333" style="45" customWidth="1"/>
    <col min="485" max="485" width="13.5" style="45" customWidth="1"/>
    <col min="486" max="486" width="11.6333333333333" style="45" customWidth="1"/>
    <col min="487" max="487" width="6.25" style="45" customWidth="1"/>
    <col min="488" max="735" width="9" style="45"/>
    <col min="736" max="736" width="43.3833333333333" style="45" customWidth="1"/>
    <col min="737" max="737" width="15" style="45" customWidth="1"/>
    <col min="738" max="740" width="15.6333333333333" style="45" customWidth="1"/>
    <col min="741" max="741" width="13.5" style="45" customWidth="1"/>
    <col min="742" max="742" width="11.6333333333333" style="45" customWidth="1"/>
    <col min="743" max="743" width="6.25" style="45" customWidth="1"/>
    <col min="744" max="991" width="9" style="45"/>
    <col min="992" max="992" width="43.3833333333333" style="45" customWidth="1"/>
    <col min="993" max="993" width="15" style="45" customWidth="1"/>
    <col min="994" max="996" width="15.6333333333333" style="45" customWidth="1"/>
    <col min="997" max="997" width="13.5" style="45" customWidth="1"/>
    <col min="998" max="998" width="11.6333333333333" style="45" customWidth="1"/>
    <col min="999" max="999" width="6.25" style="45" customWidth="1"/>
    <col min="1000" max="1247" width="9" style="45"/>
    <col min="1248" max="1248" width="43.3833333333333" style="45" customWidth="1"/>
    <col min="1249" max="1249" width="15" style="45" customWidth="1"/>
    <col min="1250" max="1252" width="15.6333333333333" style="45" customWidth="1"/>
    <col min="1253" max="1253" width="13.5" style="45" customWidth="1"/>
    <col min="1254" max="1254" width="11.6333333333333" style="45" customWidth="1"/>
    <col min="1255" max="1255" width="6.25" style="45" customWidth="1"/>
    <col min="1256" max="1503" width="9" style="45"/>
    <col min="1504" max="1504" width="43.3833333333333" style="45" customWidth="1"/>
    <col min="1505" max="1505" width="15" style="45" customWidth="1"/>
    <col min="1506" max="1508" width="15.6333333333333" style="45" customWidth="1"/>
    <col min="1509" max="1509" width="13.5" style="45" customWidth="1"/>
    <col min="1510" max="1510" width="11.6333333333333" style="45" customWidth="1"/>
    <col min="1511" max="1511" width="6.25" style="45" customWidth="1"/>
    <col min="1512" max="1759" width="9" style="45"/>
    <col min="1760" max="1760" width="43.3833333333333" style="45" customWidth="1"/>
    <col min="1761" max="1761" width="15" style="45" customWidth="1"/>
    <col min="1762" max="1764" width="15.6333333333333" style="45" customWidth="1"/>
    <col min="1765" max="1765" width="13.5" style="45" customWidth="1"/>
    <col min="1766" max="1766" width="11.6333333333333" style="45" customWidth="1"/>
    <col min="1767" max="1767" width="6.25" style="45" customWidth="1"/>
    <col min="1768" max="2015" width="9" style="45"/>
    <col min="2016" max="2016" width="43.3833333333333" style="45" customWidth="1"/>
    <col min="2017" max="2017" width="15" style="45" customWidth="1"/>
    <col min="2018" max="2020" width="15.6333333333333" style="45" customWidth="1"/>
    <col min="2021" max="2021" width="13.5" style="45" customWidth="1"/>
    <col min="2022" max="2022" width="11.6333333333333" style="45" customWidth="1"/>
    <col min="2023" max="2023" width="6.25" style="45" customWidth="1"/>
    <col min="2024" max="2271" width="9" style="45"/>
    <col min="2272" max="2272" width="43.3833333333333" style="45" customWidth="1"/>
    <col min="2273" max="2273" width="15" style="45" customWidth="1"/>
    <col min="2274" max="2276" width="15.6333333333333" style="45" customWidth="1"/>
    <col min="2277" max="2277" width="13.5" style="45" customWidth="1"/>
    <col min="2278" max="2278" width="11.6333333333333" style="45" customWidth="1"/>
    <col min="2279" max="2279" width="6.25" style="45" customWidth="1"/>
    <col min="2280" max="2527" width="9" style="45"/>
    <col min="2528" max="2528" width="43.3833333333333" style="45" customWidth="1"/>
    <col min="2529" max="2529" width="15" style="45" customWidth="1"/>
    <col min="2530" max="2532" width="15.6333333333333" style="45" customWidth="1"/>
    <col min="2533" max="2533" width="13.5" style="45" customWidth="1"/>
    <col min="2534" max="2534" width="11.6333333333333" style="45" customWidth="1"/>
    <col min="2535" max="2535" width="6.25" style="45" customWidth="1"/>
    <col min="2536" max="2783" width="9" style="45"/>
    <col min="2784" max="2784" width="43.3833333333333" style="45" customWidth="1"/>
    <col min="2785" max="2785" width="15" style="45" customWidth="1"/>
    <col min="2786" max="2788" width="15.6333333333333" style="45" customWidth="1"/>
    <col min="2789" max="2789" width="13.5" style="45" customWidth="1"/>
    <col min="2790" max="2790" width="11.6333333333333" style="45" customWidth="1"/>
    <col min="2791" max="2791" width="6.25" style="45" customWidth="1"/>
    <col min="2792" max="3039" width="9" style="45"/>
    <col min="3040" max="3040" width="43.3833333333333" style="45" customWidth="1"/>
    <col min="3041" max="3041" width="15" style="45" customWidth="1"/>
    <col min="3042" max="3044" width="15.6333333333333" style="45" customWidth="1"/>
    <col min="3045" max="3045" width="13.5" style="45" customWidth="1"/>
    <col min="3046" max="3046" width="11.6333333333333" style="45" customWidth="1"/>
    <col min="3047" max="3047" width="6.25" style="45" customWidth="1"/>
    <col min="3048" max="3295" width="9" style="45"/>
    <col min="3296" max="3296" width="43.3833333333333" style="45" customWidth="1"/>
    <col min="3297" max="3297" width="15" style="45" customWidth="1"/>
    <col min="3298" max="3300" width="15.6333333333333" style="45" customWidth="1"/>
    <col min="3301" max="3301" width="13.5" style="45" customWidth="1"/>
    <col min="3302" max="3302" width="11.6333333333333" style="45" customWidth="1"/>
    <col min="3303" max="3303" width="6.25" style="45" customWidth="1"/>
    <col min="3304" max="3551" width="9" style="45"/>
    <col min="3552" max="3552" width="43.3833333333333" style="45" customWidth="1"/>
    <col min="3553" max="3553" width="15" style="45" customWidth="1"/>
    <col min="3554" max="3556" width="15.6333333333333" style="45" customWidth="1"/>
    <col min="3557" max="3557" width="13.5" style="45" customWidth="1"/>
    <col min="3558" max="3558" width="11.6333333333333" style="45" customWidth="1"/>
    <col min="3559" max="3559" width="6.25" style="45" customWidth="1"/>
    <col min="3560" max="3807" width="9" style="45"/>
    <col min="3808" max="3808" width="43.3833333333333" style="45" customWidth="1"/>
    <col min="3809" max="3809" width="15" style="45" customWidth="1"/>
    <col min="3810" max="3812" width="15.6333333333333" style="45" customWidth="1"/>
    <col min="3813" max="3813" width="13.5" style="45" customWidth="1"/>
    <col min="3814" max="3814" width="11.6333333333333" style="45" customWidth="1"/>
    <col min="3815" max="3815" width="6.25" style="45" customWidth="1"/>
    <col min="3816" max="4063" width="9" style="45"/>
    <col min="4064" max="4064" width="43.3833333333333" style="45" customWidth="1"/>
    <col min="4065" max="4065" width="15" style="45" customWidth="1"/>
    <col min="4066" max="4068" width="15.6333333333333" style="45" customWidth="1"/>
    <col min="4069" max="4069" width="13.5" style="45" customWidth="1"/>
    <col min="4070" max="4070" width="11.6333333333333" style="45" customWidth="1"/>
    <col min="4071" max="4071" width="6.25" style="45" customWidth="1"/>
    <col min="4072" max="4319" width="9" style="45"/>
    <col min="4320" max="4320" width="43.3833333333333" style="45" customWidth="1"/>
    <col min="4321" max="4321" width="15" style="45" customWidth="1"/>
    <col min="4322" max="4324" width="15.6333333333333" style="45" customWidth="1"/>
    <col min="4325" max="4325" width="13.5" style="45" customWidth="1"/>
    <col min="4326" max="4326" width="11.6333333333333" style="45" customWidth="1"/>
    <col min="4327" max="4327" width="6.25" style="45" customWidth="1"/>
    <col min="4328" max="4575" width="9" style="45"/>
    <col min="4576" max="4576" width="43.3833333333333" style="45" customWidth="1"/>
    <col min="4577" max="4577" width="15" style="45" customWidth="1"/>
    <col min="4578" max="4580" width="15.6333333333333" style="45" customWidth="1"/>
    <col min="4581" max="4581" width="13.5" style="45" customWidth="1"/>
    <col min="4582" max="4582" width="11.6333333333333" style="45" customWidth="1"/>
    <col min="4583" max="4583" width="6.25" style="45" customWidth="1"/>
    <col min="4584" max="4831" width="9" style="45"/>
    <col min="4832" max="4832" width="43.3833333333333" style="45" customWidth="1"/>
    <col min="4833" max="4833" width="15" style="45" customWidth="1"/>
    <col min="4834" max="4836" width="15.6333333333333" style="45" customWidth="1"/>
    <col min="4837" max="4837" width="13.5" style="45" customWidth="1"/>
    <col min="4838" max="4838" width="11.6333333333333" style="45" customWidth="1"/>
    <col min="4839" max="4839" width="6.25" style="45" customWidth="1"/>
    <col min="4840" max="5087" width="9" style="45"/>
    <col min="5088" max="5088" width="43.3833333333333" style="45" customWidth="1"/>
    <col min="5089" max="5089" width="15" style="45" customWidth="1"/>
    <col min="5090" max="5092" width="15.6333333333333" style="45" customWidth="1"/>
    <col min="5093" max="5093" width="13.5" style="45" customWidth="1"/>
    <col min="5094" max="5094" width="11.6333333333333" style="45" customWidth="1"/>
    <col min="5095" max="5095" width="6.25" style="45" customWidth="1"/>
    <col min="5096" max="5343" width="9" style="45"/>
    <col min="5344" max="5344" width="43.3833333333333" style="45" customWidth="1"/>
    <col min="5345" max="5345" width="15" style="45" customWidth="1"/>
    <col min="5346" max="5348" width="15.6333333333333" style="45" customWidth="1"/>
    <col min="5349" max="5349" width="13.5" style="45" customWidth="1"/>
    <col min="5350" max="5350" width="11.6333333333333" style="45" customWidth="1"/>
    <col min="5351" max="5351" width="6.25" style="45" customWidth="1"/>
    <col min="5352" max="5599" width="9" style="45"/>
    <col min="5600" max="5600" width="43.3833333333333" style="45" customWidth="1"/>
    <col min="5601" max="5601" width="15" style="45" customWidth="1"/>
    <col min="5602" max="5604" width="15.6333333333333" style="45" customWidth="1"/>
    <col min="5605" max="5605" width="13.5" style="45" customWidth="1"/>
    <col min="5606" max="5606" width="11.6333333333333" style="45" customWidth="1"/>
    <col min="5607" max="5607" width="6.25" style="45" customWidth="1"/>
    <col min="5608" max="5855" width="9" style="45"/>
    <col min="5856" max="5856" width="43.3833333333333" style="45" customWidth="1"/>
    <col min="5857" max="5857" width="15" style="45" customWidth="1"/>
    <col min="5858" max="5860" width="15.6333333333333" style="45" customWidth="1"/>
    <col min="5861" max="5861" width="13.5" style="45" customWidth="1"/>
    <col min="5862" max="5862" width="11.6333333333333" style="45" customWidth="1"/>
    <col min="5863" max="5863" width="6.25" style="45" customWidth="1"/>
    <col min="5864" max="6111" width="9" style="45"/>
    <col min="6112" max="6112" width="43.3833333333333" style="45" customWidth="1"/>
    <col min="6113" max="6113" width="15" style="45" customWidth="1"/>
    <col min="6114" max="6116" width="15.6333333333333" style="45" customWidth="1"/>
    <col min="6117" max="6117" width="13.5" style="45" customWidth="1"/>
    <col min="6118" max="6118" width="11.6333333333333" style="45" customWidth="1"/>
    <col min="6119" max="6119" width="6.25" style="45" customWidth="1"/>
    <col min="6120" max="6367" width="9" style="45"/>
    <col min="6368" max="6368" width="43.3833333333333" style="45" customWidth="1"/>
    <col min="6369" max="6369" width="15" style="45" customWidth="1"/>
    <col min="6370" max="6372" width="15.6333333333333" style="45" customWidth="1"/>
    <col min="6373" max="6373" width="13.5" style="45" customWidth="1"/>
    <col min="6374" max="6374" width="11.6333333333333" style="45" customWidth="1"/>
    <col min="6375" max="6375" width="6.25" style="45" customWidth="1"/>
    <col min="6376" max="6623" width="9" style="45"/>
    <col min="6624" max="6624" width="43.3833333333333" style="45" customWidth="1"/>
    <col min="6625" max="6625" width="15" style="45" customWidth="1"/>
    <col min="6626" max="6628" width="15.6333333333333" style="45" customWidth="1"/>
    <col min="6629" max="6629" width="13.5" style="45" customWidth="1"/>
    <col min="6630" max="6630" width="11.6333333333333" style="45" customWidth="1"/>
    <col min="6631" max="6631" width="6.25" style="45" customWidth="1"/>
    <col min="6632" max="6879" width="9" style="45"/>
    <col min="6880" max="6880" width="43.3833333333333" style="45" customWidth="1"/>
    <col min="6881" max="6881" width="15" style="45" customWidth="1"/>
    <col min="6882" max="6884" width="15.6333333333333" style="45" customWidth="1"/>
    <col min="6885" max="6885" width="13.5" style="45" customWidth="1"/>
    <col min="6886" max="6886" width="11.6333333333333" style="45" customWidth="1"/>
    <col min="6887" max="6887" width="6.25" style="45" customWidth="1"/>
    <col min="6888" max="7135" width="9" style="45"/>
    <col min="7136" max="7136" width="43.3833333333333" style="45" customWidth="1"/>
    <col min="7137" max="7137" width="15" style="45" customWidth="1"/>
    <col min="7138" max="7140" width="15.6333333333333" style="45" customWidth="1"/>
    <col min="7141" max="7141" width="13.5" style="45" customWidth="1"/>
    <col min="7142" max="7142" width="11.6333333333333" style="45" customWidth="1"/>
    <col min="7143" max="7143" width="6.25" style="45" customWidth="1"/>
    <col min="7144" max="7391" width="9" style="45"/>
    <col min="7392" max="7392" width="43.3833333333333" style="45" customWidth="1"/>
    <col min="7393" max="7393" width="15" style="45" customWidth="1"/>
    <col min="7394" max="7396" width="15.6333333333333" style="45" customWidth="1"/>
    <col min="7397" max="7397" width="13.5" style="45" customWidth="1"/>
    <col min="7398" max="7398" width="11.6333333333333" style="45" customWidth="1"/>
    <col min="7399" max="7399" width="6.25" style="45" customWidth="1"/>
    <col min="7400" max="7647" width="9" style="45"/>
    <col min="7648" max="7648" width="43.3833333333333" style="45" customWidth="1"/>
    <col min="7649" max="7649" width="15" style="45" customWidth="1"/>
    <col min="7650" max="7652" width="15.6333333333333" style="45" customWidth="1"/>
    <col min="7653" max="7653" width="13.5" style="45" customWidth="1"/>
    <col min="7654" max="7654" width="11.6333333333333" style="45" customWidth="1"/>
    <col min="7655" max="7655" width="6.25" style="45" customWidth="1"/>
    <col min="7656" max="7903" width="9" style="45"/>
    <col min="7904" max="7904" width="43.3833333333333" style="45" customWidth="1"/>
    <col min="7905" max="7905" width="15" style="45" customWidth="1"/>
    <col min="7906" max="7908" width="15.6333333333333" style="45" customWidth="1"/>
    <col min="7909" max="7909" width="13.5" style="45" customWidth="1"/>
    <col min="7910" max="7910" width="11.6333333333333" style="45" customWidth="1"/>
    <col min="7911" max="7911" width="6.25" style="45" customWidth="1"/>
    <col min="7912" max="8159" width="9" style="45"/>
    <col min="8160" max="8160" width="43.3833333333333" style="45" customWidth="1"/>
    <col min="8161" max="8161" width="15" style="45" customWidth="1"/>
    <col min="8162" max="8164" width="15.6333333333333" style="45" customWidth="1"/>
    <col min="8165" max="8165" width="13.5" style="45" customWidth="1"/>
    <col min="8166" max="8166" width="11.6333333333333" style="45" customWidth="1"/>
    <col min="8167" max="8167" width="6.25" style="45" customWidth="1"/>
    <col min="8168" max="8415" width="9" style="45"/>
    <col min="8416" max="8416" width="43.3833333333333" style="45" customWidth="1"/>
    <col min="8417" max="8417" width="15" style="45" customWidth="1"/>
    <col min="8418" max="8420" width="15.6333333333333" style="45" customWidth="1"/>
    <col min="8421" max="8421" width="13.5" style="45" customWidth="1"/>
    <col min="8422" max="8422" width="11.6333333333333" style="45" customWidth="1"/>
    <col min="8423" max="8423" width="6.25" style="45" customWidth="1"/>
    <col min="8424" max="8671" width="9" style="45"/>
    <col min="8672" max="8672" width="43.3833333333333" style="45" customWidth="1"/>
    <col min="8673" max="8673" width="15" style="45" customWidth="1"/>
    <col min="8674" max="8676" width="15.6333333333333" style="45" customWidth="1"/>
    <col min="8677" max="8677" width="13.5" style="45" customWidth="1"/>
    <col min="8678" max="8678" width="11.6333333333333" style="45" customWidth="1"/>
    <col min="8679" max="8679" width="6.25" style="45" customWidth="1"/>
    <col min="8680" max="8927" width="9" style="45"/>
    <col min="8928" max="8928" width="43.3833333333333" style="45" customWidth="1"/>
    <col min="8929" max="8929" width="15" style="45" customWidth="1"/>
    <col min="8930" max="8932" width="15.6333333333333" style="45" customWidth="1"/>
    <col min="8933" max="8933" width="13.5" style="45" customWidth="1"/>
    <col min="8934" max="8934" width="11.6333333333333" style="45" customWidth="1"/>
    <col min="8935" max="8935" width="6.25" style="45" customWidth="1"/>
    <col min="8936" max="9183" width="9" style="45"/>
    <col min="9184" max="9184" width="43.3833333333333" style="45" customWidth="1"/>
    <col min="9185" max="9185" width="15" style="45" customWidth="1"/>
    <col min="9186" max="9188" width="15.6333333333333" style="45" customWidth="1"/>
    <col min="9189" max="9189" width="13.5" style="45" customWidth="1"/>
    <col min="9190" max="9190" width="11.6333333333333" style="45" customWidth="1"/>
    <col min="9191" max="9191" width="6.25" style="45" customWidth="1"/>
    <col min="9192" max="9439" width="9" style="45"/>
    <col min="9440" max="9440" width="43.3833333333333" style="45" customWidth="1"/>
    <col min="9441" max="9441" width="15" style="45" customWidth="1"/>
    <col min="9442" max="9444" width="15.6333333333333" style="45" customWidth="1"/>
    <col min="9445" max="9445" width="13.5" style="45" customWidth="1"/>
    <col min="9446" max="9446" width="11.6333333333333" style="45" customWidth="1"/>
    <col min="9447" max="9447" width="6.25" style="45" customWidth="1"/>
    <col min="9448" max="9695" width="9" style="45"/>
    <col min="9696" max="9696" width="43.3833333333333" style="45" customWidth="1"/>
    <col min="9697" max="9697" width="15" style="45" customWidth="1"/>
    <col min="9698" max="9700" width="15.6333333333333" style="45" customWidth="1"/>
    <col min="9701" max="9701" width="13.5" style="45" customWidth="1"/>
    <col min="9702" max="9702" width="11.6333333333333" style="45" customWidth="1"/>
    <col min="9703" max="9703" width="6.25" style="45" customWidth="1"/>
    <col min="9704" max="9951" width="9" style="45"/>
    <col min="9952" max="9952" width="43.3833333333333" style="45" customWidth="1"/>
    <col min="9953" max="9953" width="15" style="45" customWidth="1"/>
    <col min="9954" max="9956" width="15.6333333333333" style="45" customWidth="1"/>
    <col min="9957" max="9957" width="13.5" style="45" customWidth="1"/>
    <col min="9958" max="9958" width="11.6333333333333" style="45" customWidth="1"/>
    <col min="9959" max="9959" width="6.25" style="45" customWidth="1"/>
    <col min="9960" max="10207" width="9" style="45"/>
    <col min="10208" max="10208" width="43.3833333333333" style="45" customWidth="1"/>
    <col min="10209" max="10209" width="15" style="45" customWidth="1"/>
    <col min="10210" max="10212" width="15.6333333333333" style="45" customWidth="1"/>
    <col min="10213" max="10213" width="13.5" style="45" customWidth="1"/>
    <col min="10214" max="10214" width="11.6333333333333" style="45" customWidth="1"/>
    <col min="10215" max="10215" width="6.25" style="45" customWidth="1"/>
    <col min="10216" max="10463" width="9" style="45"/>
    <col min="10464" max="10464" width="43.3833333333333" style="45" customWidth="1"/>
    <col min="10465" max="10465" width="15" style="45" customWidth="1"/>
    <col min="10466" max="10468" width="15.6333333333333" style="45" customWidth="1"/>
    <col min="10469" max="10469" width="13.5" style="45" customWidth="1"/>
    <col min="10470" max="10470" width="11.6333333333333" style="45" customWidth="1"/>
    <col min="10471" max="10471" width="6.25" style="45" customWidth="1"/>
    <col min="10472" max="10719" width="9" style="45"/>
    <col min="10720" max="10720" width="43.3833333333333" style="45" customWidth="1"/>
    <col min="10721" max="10721" width="15" style="45" customWidth="1"/>
    <col min="10722" max="10724" width="15.6333333333333" style="45" customWidth="1"/>
    <col min="10725" max="10725" width="13.5" style="45" customWidth="1"/>
    <col min="10726" max="10726" width="11.6333333333333" style="45" customWidth="1"/>
    <col min="10727" max="10727" width="6.25" style="45" customWidth="1"/>
    <col min="10728" max="10975" width="9" style="45"/>
    <col min="10976" max="10976" width="43.3833333333333" style="45" customWidth="1"/>
    <col min="10977" max="10977" width="15" style="45" customWidth="1"/>
    <col min="10978" max="10980" width="15.6333333333333" style="45" customWidth="1"/>
    <col min="10981" max="10981" width="13.5" style="45" customWidth="1"/>
    <col min="10982" max="10982" width="11.6333333333333" style="45" customWidth="1"/>
    <col min="10983" max="10983" width="6.25" style="45" customWidth="1"/>
    <col min="10984" max="11231" width="9" style="45"/>
    <col min="11232" max="11232" width="43.3833333333333" style="45" customWidth="1"/>
    <col min="11233" max="11233" width="15" style="45" customWidth="1"/>
    <col min="11234" max="11236" width="15.6333333333333" style="45" customWidth="1"/>
    <col min="11237" max="11237" width="13.5" style="45" customWidth="1"/>
    <col min="11238" max="11238" width="11.6333333333333" style="45" customWidth="1"/>
    <col min="11239" max="11239" width="6.25" style="45" customWidth="1"/>
    <col min="11240" max="11487" width="9" style="45"/>
    <col min="11488" max="11488" width="43.3833333333333" style="45" customWidth="1"/>
    <col min="11489" max="11489" width="15" style="45" customWidth="1"/>
    <col min="11490" max="11492" width="15.6333333333333" style="45" customWidth="1"/>
    <col min="11493" max="11493" width="13.5" style="45" customWidth="1"/>
    <col min="11494" max="11494" width="11.6333333333333" style="45" customWidth="1"/>
    <col min="11495" max="11495" width="6.25" style="45" customWidth="1"/>
    <col min="11496" max="11743" width="9" style="45"/>
    <col min="11744" max="11744" width="43.3833333333333" style="45" customWidth="1"/>
    <col min="11745" max="11745" width="15" style="45" customWidth="1"/>
    <col min="11746" max="11748" width="15.6333333333333" style="45" customWidth="1"/>
    <col min="11749" max="11749" width="13.5" style="45" customWidth="1"/>
    <col min="11750" max="11750" width="11.6333333333333" style="45" customWidth="1"/>
    <col min="11751" max="11751" width="6.25" style="45" customWidth="1"/>
    <col min="11752" max="11999" width="9" style="45"/>
    <col min="12000" max="12000" width="43.3833333333333" style="45" customWidth="1"/>
    <col min="12001" max="12001" width="15" style="45" customWidth="1"/>
    <col min="12002" max="12004" width="15.6333333333333" style="45" customWidth="1"/>
    <col min="12005" max="12005" width="13.5" style="45" customWidth="1"/>
    <col min="12006" max="12006" width="11.6333333333333" style="45" customWidth="1"/>
    <col min="12007" max="12007" width="6.25" style="45" customWidth="1"/>
    <col min="12008" max="12255" width="9" style="45"/>
    <col min="12256" max="12256" width="43.3833333333333" style="45" customWidth="1"/>
    <col min="12257" max="12257" width="15" style="45" customWidth="1"/>
    <col min="12258" max="12260" width="15.6333333333333" style="45" customWidth="1"/>
    <col min="12261" max="12261" width="13.5" style="45" customWidth="1"/>
    <col min="12262" max="12262" width="11.6333333333333" style="45" customWidth="1"/>
    <col min="12263" max="12263" width="6.25" style="45" customWidth="1"/>
    <col min="12264" max="12511" width="9" style="45"/>
    <col min="12512" max="12512" width="43.3833333333333" style="45" customWidth="1"/>
    <col min="12513" max="12513" width="15" style="45" customWidth="1"/>
    <col min="12514" max="12516" width="15.6333333333333" style="45" customWidth="1"/>
    <col min="12517" max="12517" width="13.5" style="45" customWidth="1"/>
    <col min="12518" max="12518" width="11.6333333333333" style="45" customWidth="1"/>
    <col min="12519" max="12519" width="6.25" style="45" customWidth="1"/>
    <col min="12520" max="12767" width="9" style="45"/>
    <col min="12768" max="12768" width="43.3833333333333" style="45" customWidth="1"/>
    <col min="12769" max="12769" width="15" style="45" customWidth="1"/>
    <col min="12770" max="12772" width="15.6333333333333" style="45" customWidth="1"/>
    <col min="12773" max="12773" width="13.5" style="45" customWidth="1"/>
    <col min="12774" max="12774" width="11.6333333333333" style="45" customWidth="1"/>
    <col min="12775" max="12775" width="6.25" style="45" customWidth="1"/>
    <col min="12776" max="13023" width="9" style="45"/>
    <col min="13024" max="13024" width="43.3833333333333" style="45" customWidth="1"/>
    <col min="13025" max="13025" width="15" style="45" customWidth="1"/>
    <col min="13026" max="13028" width="15.6333333333333" style="45" customWidth="1"/>
    <col min="13029" max="13029" width="13.5" style="45" customWidth="1"/>
    <col min="13030" max="13030" width="11.6333333333333" style="45" customWidth="1"/>
    <col min="13031" max="13031" width="6.25" style="45" customWidth="1"/>
    <col min="13032" max="13279" width="9" style="45"/>
    <col min="13280" max="13280" width="43.3833333333333" style="45" customWidth="1"/>
    <col min="13281" max="13281" width="15" style="45" customWidth="1"/>
    <col min="13282" max="13284" width="15.6333333333333" style="45" customWidth="1"/>
    <col min="13285" max="13285" width="13.5" style="45" customWidth="1"/>
    <col min="13286" max="13286" width="11.6333333333333" style="45" customWidth="1"/>
    <col min="13287" max="13287" width="6.25" style="45" customWidth="1"/>
    <col min="13288" max="13535" width="9" style="45"/>
    <col min="13536" max="13536" width="43.3833333333333" style="45" customWidth="1"/>
    <col min="13537" max="13537" width="15" style="45" customWidth="1"/>
    <col min="13538" max="13540" width="15.6333333333333" style="45" customWidth="1"/>
    <col min="13541" max="13541" width="13.5" style="45" customWidth="1"/>
    <col min="13542" max="13542" width="11.6333333333333" style="45" customWidth="1"/>
    <col min="13543" max="13543" width="6.25" style="45" customWidth="1"/>
    <col min="13544" max="13791" width="9" style="45"/>
    <col min="13792" max="13792" width="43.3833333333333" style="45" customWidth="1"/>
    <col min="13793" max="13793" width="15" style="45" customWidth="1"/>
    <col min="13794" max="13796" width="15.6333333333333" style="45" customWidth="1"/>
    <col min="13797" max="13797" width="13.5" style="45" customWidth="1"/>
    <col min="13798" max="13798" width="11.6333333333333" style="45" customWidth="1"/>
    <col min="13799" max="13799" width="6.25" style="45" customWidth="1"/>
    <col min="13800" max="14047" width="9" style="45"/>
    <col min="14048" max="14048" width="43.3833333333333" style="45" customWidth="1"/>
    <col min="14049" max="14049" width="15" style="45" customWidth="1"/>
    <col min="14050" max="14052" width="15.6333333333333" style="45" customWidth="1"/>
    <col min="14053" max="14053" width="13.5" style="45" customWidth="1"/>
    <col min="14054" max="14054" width="11.6333333333333" style="45" customWidth="1"/>
    <col min="14055" max="14055" width="6.25" style="45" customWidth="1"/>
    <col min="14056" max="14303" width="9" style="45"/>
    <col min="14304" max="14304" width="43.3833333333333" style="45" customWidth="1"/>
    <col min="14305" max="14305" width="15" style="45" customWidth="1"/>
    <col min="14306" max="14308" width="15.6333333333333" style="45" customWidth="1"/>
    <col min="14309" max="14309" width="13.5" style="45" customWidth="1"/>
    <col min="14310" max="14310" width="11.6333333333333" style="45" customWidth="1"/>
    <col min="14311" max="14311" width="6.25" style="45" customWidth="1"/>
    <col min="14312" max="14559" width="9" style="45"/>
    <col min="14560" max="14560" width="43.3833333333333" style="45" customWidth="1"/>
    <col min="14561" max="14561" width="15" style="45" customWidth="1"/>
    <col min="14562" max="14564" width="15.6333333333333" style="45" customWidth="1"/>
    <col min="14565" max="14565" width="13.5" style="45" customWidth="1"/>
    <col min="14566" max="14566" width="11.6333333333333" style="45" customWidth="1"/>
    <col min="14567" max="14567" width="6.25" style="45" customWidth="1"/>
    <col min="14568" max="14815" width="9" style="45"/>
    <col min="14816" max="14816" width="43.3833333333333" style="45" customWidth="1"/>
    <col min="14817" max="14817" width="15" style="45" customWidth="1"/>
    <col min="14818" max="14820" width="15.6333333333333" style="45" customWidth="1"/>
    <col min="14821" max="14821" width="13.5" style="45" customWidth="1"/>
    <col min="14822" max="14822" width="11.6333333333333" style="45" customWidth="1"/>
    <col min="14823" max="14823" width="6.25" style="45" customWidth="1"/>
    <col min="14824" max="15071" width="9" style="45"/>
    <col min="15072" max="15072" width="43.3833333333333" style="45" customWidth="1"/>
    <col min="15073" max="15073" width="15" style="45" customWidth="1"/>
    <col min="15074" max="15076" width="15.6333333333333" style="45" customWidth="1"/>
    <col min="15077" max="15077" width="13.5" style="45" customWidth="1"/>
    <col min="15078" max="15078" width="11.6333333333333" style="45" customWidth="1"/>
    <col min="15079" max="15079" width="6.25" style="45" customWidth="1"/>
    <col min="15080" max="15327" width="9" style="45"/>
    <col min="15328" max="15328" width="43.3833333333333" style="45" customWidth="1"/>
    <col min="15329" max="15329" width="15" style="45" customWidth="1"/>
    <col min="15330" max="15332" width="15.6333333333333" style="45" customWidth="1"/>
    <col min="15333" max="15333" width="13.5" style="45" customWidth="1"/>
    <col min="15334" max="15334" width="11.6333333333333" style="45" customWidth="1"/>
    <col min="15335" max="15335" width="6.25" style="45" customWidth="1"/>
    <col min="15336" max="15583" width="9" style="45"/>
    <col min="15584" max="15584" width="43.3833333333333" style="45" customWidth="1"/>
    <col min="15585" max="15585" width="15" style="45" customWidth="1"/>
    <col min="15586" max="15588" width="15.6333333333333" style="45" customWidth="1"/>
    <col min="15589" max="15589" width="13.5" style="45" customWidth="1"/>
    <col min="15590" max="15590" width="11.6333333333333" style="45" customWidth="1"/>
    <col min="15591" max="15591" width="6.25" style="45" customWidth="1"/>
    <col min="15592" max="15839" width="9" style="45"/>
    <col min="15840" max="15840" width="43.3833333333333" style="45" customWidth="1"/>
    <col min="15841" max="15841" width="15" style="45" customWidth="1"/>
    <col min="15842" max="15844" width="15.6333333333333" style="45" customWidth="1"/>
    <col min="15845" max="15845" width="13.5" style="45" customWidth="1"/>
    <col min="15846" max="15846" width="11.6333333333333" style="45" customWidth="1"/>
    <col min="15847" max="15847" width="6.25" style="45" customWidth="1"/>
    <col min="15848" max="16095" width="9" style="45"/>
    <col min="16096" max="16096" width="43.3833333333333" style="45" customWidth="1"/>
    <col min="16097" max="16097" width="15" style="45" customWidth="1"/>
    <col min="16098" max="16100" width="15.6333333333333" style="45" customWidth="1"/>
    <col min="16101" max="16101" width="13.5" style="45" customWidth="1"/>
    <col min="16102" max="16102" width="11.6333333333333" style="45" customWidth="1"/>
    <col min="16103" max="16103" width="6.25" style="45" customWidth="1"/>
    <col min="16104" max="16384" width="9" style="45"/>
  </cols>
  <sheetData>
    <row r="1" ht="29.25" customHeight="1" spans="1:1">
      <c r="A1" s="43" t="s">
        <v>44</v>
      </c>
    </row>
    <row r="2" customHeight="1" spans="1:6">
      <c r="A2" s="47" t="s">
        <v>45</v>
      </c>
      <c r="B2" s="47"/>
      <c r="C2" s="47"/>
      <c r="D2" s="47"/>
      <c r="E2" s="47"/>
      <c r="F2" s="47"/>
    </row>
    <row r="3" customHeight="1" spans="1:6">
      <c r="A3" s="48"/>
      <c r="B3" s="125"/>
      <c r="C3" s="48"/>
      <c r="D3" s="48"/>
      <c r="E3" s="48"/>
      <c r="F3" s="49" t="s">
        <v>2</v>
      </c>
    </row>
    <row r="4" s="122" customFormat="1" ht="33" customHeight="1" spans="1:6">
      <c r="A4" s="126" t="s">
        <v>46</v>
      </c>
      <c r="B4" s="126" t="s">
        <v>4</v>
      </c>
      <c r="C4" s="126" t="s">
        <v>5</v>
      </c>
      <c r="D4" s="126" t="s">
        <v>6</v>
      </c>
      <c r="E4" s="126" t="s">
        <v>7</v>
      </c>
      <c r="F4" s="126" t="s">
        <v>8</v>
      </c>
    </row>
    <row r="5" s="43" customFormat="1" ht="22.5" customHeight="1" spans="1:6">
      <c r="A5" s="52" t="s">
        <v>47</v>
      </c>
      <c r="B5" s="79">
        <f>SUM(B6:B30)</f>
        <v>77149</v>
      </c>
      <c r="C5" s="79">
        <f>SUM(C6:C30)</f>
        <v>74427</v>
      </c>
      <c r="D5" s="79">
        <f>SUM(D6:D30)</f>
        <v>76777</v>
      </c>
      <c r="E5" s="148">
        <f>IFERROR(ROUND((D5/C5)*100,2),"")</f>
        <v>103.16</v>
      </c>
      <c r="F5" s="149">
        <v>100</v>
      </c>
    </row>
    <row r="6" s="43" customFormat="1" ht="22.5" customHeight="1" spans="1:6">
      <c r="A6" s="132" t="s">
        <v>48</v>
      </c>
      <c r="B6" s="150">
        <v>18576</v>
      </c>
      <c r="C6" s="150">
        <v>17576</v>
      </c>
      <c r="D6" s="130">
        <v>15248</v>
      </c>
      <c r="E6" s="148">
        <f t="shared" ref="E6:E35" si="0">IFERROR(ROUND((D6/C6)*100,2),"")</f>
        <v>86.75</v>
      </c>
      <c r="F6" s="149">
        <v>100</v>
      </c>
    </row>
    <row r="7" s="43" customFormat="1" ht="22.5" customHeight="1" spans="1:6">
      <c r="A7" s="132" t="s">
        <v>49</v>
      </c>
      <c r="B7" s="150"/>
      <c r="C7" s="150"/>
      <c r="D7" s="130"/>
      <c r="E7" s="148" t="str">
        <f t="shared" si="0"/>
        <v/>
      </c>
      <c r="F7" s="149" t="str">
        <f>IFERROR(ROUND(D7/#REF!*100,2),"")</f>
        <v/>
      </c>
    </row>
    <row r="8" ht="22.5" customHeight="1" spans="1:6">
      <c r="A8" s="132" t="s">
        <v>50</v>
      </c>
      <c r="B8" s="150">
        <v>70</v>
      </c>
      <c r="C8" s="150">
        <v>70</v>
      </c>
      <c r="D8" s="130">
        <v>181</v>
      </c>
      <c r="E8" s="148">
        <f t="shared" si="0"/>
        <v>258.57</v>
      </c>
      <c r="F8" s="149">
        <v>100</v>
      </c>
    </row>
    <row r="9" ht="22.5" customHeight="1" spans="1:6">
      <c r="A9" s="132" t="s">
        <v>51</v>
      </c>
      <c r="B9" s="150">
        <v>428</v>
      </c>
      <c r="C9" s="150">
        <v>428</v>
      </c>
      <c r="D9" s="130">
        <v>473</v>
      </c>
      <c r="E9" s="148">
        <f t="shared" si="0"/>
        <v>110.51</v>
      </c>
      <c r="F9" s="149">
        <v>100</v>
      </c>
    </row>
    <row r="10" ht="22.5" customHeight="1" spans="1:6">
      <c r="A10" s="132" t="s">
        <v>52</v>
      </c>
      <c r="B10" s="150">
        <v>18935</v>
      </c>
      <c r="C10" s="150">
        <v>17213</v>
      </c>
      <c r="D10" s="130">
        <v>16877</v>
      </c>
      <c r="E10" s="148">
        <f t="shared" si="0"/>
        <v>98.05</v>
      </c>
      <c r="F10" s="149">
        <v>100</v>
      </c>
    </row>
    <row r="11" ht="22.5" customHeight="1" spans="1:6">
      <c r="A11" s="132" t="s">
        <v>53</v>
      </c>
      <c r="B11" s="150">
        <v>321</v>
      </c>
      <c r="C11" s="150">
        <v>321</v>
      </c>
      <c r="D11" s="130">
        <v>1596</v>
      </c>
      <c r="E11" s="148">
        <f t="shared" si="0"/>
        <v>497.2</v>
      </c>
      <c r="F11" s="149">
        <v>100</v>
      </c>
    </row>
    <row r="12" ht="22.5" customHeight="1" spans="1:6">
      <c r="A12" s="132" t="s">
        <v>54</v>
      </c>
      <c r="B12" s="150">
        <v>1352</v>
      </c>
      <c r="C12" s="150">
        <v>1352</v>
      </c>
      <c r="D12" s="130">
        <v>1015</v>
      </c>
      <c r="E12" s="148">
        <f t="shared" si="0"/>
        <v>75.07</v>
      </c>
      <c r="F12" s="149">
        <v>100</v>
      </c>
    </row>
    <row r="13" ht="22.5" customHeight="1" spans="1:6">
      <c r="A13" s="132" t="s">
        <v>55</v>
      </c>
      <c r="B13" s="150">
        <v>11830</v>
      </c>
      <c r="C13" s="150">
        <v>11830</v>
      </c>
      <c r="D13" s="130">
        <v>10384</v>
      </c>
      <c r="E13" s="148">
        <f t="shared" si="0"/>
        <v>87.78</v>
      </c>
      <c r="F13" s="149">
        <v>100</v>
      </c>
    </row>
    <row r="14" ht="22.5" customHeight="1" spans="1:6">
      <c r="A14" s="132" t="s">
        <v>56</v>
      </c>
      <c r="B14" s="150">
        <v>6256</v>
      </c>
      <c r="C14" s="150">
        <v>6256</v>
      </c>
      <c r="D14" s="130">
        <v>6510</v>
      </c>
      <c r="E14" s="148">
        <f t="shared" si="0"/>
        <v>104.06</v>
      </c>
      <c r="F14" s="149">
        <v>100</v>
      </c>
    </row>
    <row r="15" ht="22.5" customHeight="1" spans="1:6">
      <c r="A15" s="132" t="s">
        <v>57</v>
      </c>
      <c r="B15" s="150">
        <v>918</v>
      </c>
      <c r="C15" s="150">
        <v>918</v>
      </c>
      <c r="D15" s="130">
        <v>1220</v>
      </c>
      <c r="E15" s="148">
        <f t="shared" si="0"/>
        <v>132.9</v>
      </c>
      <c r="F15" s="149">
        <v>100</v>
      </c>
    </row>
    <row r="16" ht="22.5" customHeight="1" spans="1:6">
      <c r="A16" s="132" t="s">
        <v>58</v>
      </c>
      <c r="B16" s="150">
        <v>3664</v>
      </c>
      <c r="C16" s="150">
        <v>3664</v>
      </c>
      <c r="D16" s="130">
        <v>3915</v>
      </c>
      <c r="E16" s="148">
        <f t="shared" si="0"/>
        <v>106.85</v>
      </c>
      <c r="F16" s="149">
        <v>100</v>
      </c>
    </row>
    <row r="17" ht="22.5" customHeight="1" spans="1:6">
      <c r="A17" s="132" t="s">
        <v>59</v>
      </c>
      <c r="B17" s="150">
        <v>3561</v>
      </c>
      <c r="C17" s="150">
        <v>3561</v>
      </c>
      <c r="D17" s="130">
        <v>10866</v>
      </c>
      <c r="E17" s="148">
        <f t="shared" si="0"/>
        <v>305.14</v>
      </c>
      <c r="F17" s="149">
        <v>100</v>
      </c>
    </row>
    <row r="18" ht="22.5" customHeight="1" spans="1:6">
      <c r="A18" s="132" t="s">
        <v>60</v>
      </c>
      <c r="B18" s="150">
        <v>1586</v>
      </c>
      <c r="C18" s="150">
        <v>1586</v>
      </c>
      <c r="D18" s="130">
        <v>1439</v>
      </c>
      <c r="E18" s="148">
        <f t="shared" si="0"/>
        <v>90.73</v>
      </c>
      <c r="F18" s="149">
        <v>100</v>
      </c>
    </row>
    <row r="19" ht="22.5" customHeight="1" spans="1:6">
      <c r="A19" s="132" t="s">
        <v>61</v>
      </c>
      <c r="B19" s="150">
        <v>438</v>
      </c>
      <c r="C19" s="150">
        <v>438</v>
      </c>
      <c r="D19" s="130">
        <v>356</v>
      </c>
      <c r="E19" s="148">
        <f t="shared" si="0"/>
        <v>81.28</v>
      </c>
      <c r="F19" s="149">
        <v>100</v>
      </c>
    </row>
    <row r="20" ht="22.5" customHeight="1" spans="1:6">
      <c r="A20" s="132" t="s">
        <v>62</v>
      </c>
      <c r="B20" s="150">
        <v>224</v>
      </c>
      <c r="C20" s="150">
        <v>224</v>
      </c>
      <c r="D20" s="130">
        <v>754</v>
      </c>
      <c r="E20" s="148">
        <f t="shared" si="0"/>
        <v>336.61</v>
      </c>
      <c r="F20" s="149">
        <v>100</v>
      </c>
    </row>
    <row r="21" ht="22.5" customHeight="1" spans="1:6">
      <c r="A21" s="132" t="s">
        <v>63</v>
      </c>
      <c r="B21" s="150">
        <v>120</v>
      </c>
      <c r="C21" s="150">
        <v>120</v>
      </c>
      <c r="D21" s="130">
        <v>55</v>
      </c>
      <c r="E21" s="148">
        <f t="shared" si="0"/>
        <v>45.83</v>
      </c>
      <c r="F21" s="149">
        <v>100</v>
      </c>
    </row>
    <row r="22" ht="22.5" customHeight="1" spans="1:6">
      <c r="A22" s="151" t="s">
        <v>64</v>
      </c>
      <c r="B22" s="150"/>
      <c r="C22" s="150"/>
      <c r="D22" s="130"/>
      <c r="E22" s="148" t="str">
        <f t="shared" si="0"/>
        <v/>
      </c>
      <c r="F22" s="149" t="str">
        <f>IFERROR(ROUND(D22/#REF!*100,2),"")</f>
        <v/>
      </c>
    </row>
    <row r="23" ht="22.5" customHeight="1" spans="1:6">
      <c r="A23" s="132" t="s">
        <v>65</v>
      </c>
      <c r="B23" s="150">
        <v>1600</v>
      </c>
      <c r="C23" s="150">
        <v>1600</v>
      </c>
      <c r="D23" s="130">
        <v>1622</v>
      </c>
      <c r="E23" s="148">
        <f t="shared" si="0"/>
        <v>101.38</v>
      </c>
      <c r="F23" s="149">
        <v>100</v>
      </c>
    </row>
    <row r="24" ht="22.5" customHeight="1" spans="1:6">
      <c r="A24" s="132" t="s">
        <v>66</v>
      </c>
      <c r="B24" s="150">
        <v>1151</v>
      </c>
      <c r="C24" s="150">
        <v>1151</v>
      </c>
      <c r="D24" s="130">
        <v>1677</v>
      </c>
      <c r="E24" s="148">
        <f t="shared" si="0"/>
        <v>145.7</v>
      </c>
      <c r="F24" s="149">
        <v>100</v>
      </c>
    </row>
    <row r="25" ht="22.5" customHeight="1" spans="1:6">
      <c r="A25" s="132" t="s">
        <v>67</v>
      </c>
      <c r="B25" s="150"/>
      <c r="C25" s="150"/>
      <c r="D25" s="130"/>
      <c r="E25" s="148" t="str">
        <f t="shared" si="0"/>
        <v/>
      </c>
      <c r="F25" s="149" t="str">
        <f>IFERROR(ROUND(D25/#REF!*100,2),"")</f>
        <v/>
      </c>
    </row>
    <row r="26" ht="22.5" customHeight="1" spans="1:6">
      <c r="A26" s="132" t="s">
        <v>68</v>
      </c>
      <c r="B26" s="150">
        <v>1171</v>
      </c>
      <c r="C26" s="150">
        <v>1171</v>
      </c>
      <c r="D26" s="130">
        <v>1060</v>
      </c>
      <c r="E26" s="148">
        <f t="shared" si="0"/>
        <v>90.52</v>
      </c>
      <c r="F26" s="149">
        <v>100</v>
      </c>
    </row>
    <row r="27" ht="22.5" customHeight="1" spans="1:6">
      <c r="A27" s="132" t="s">
        <v>69</v>
      </c>
      <c r="B27" s="150">
        <v>750</v>
      </c>
      <c r="C27" s="150">
        <v>750</v>
      </c>
      <c r="D27" s="130"/>
      <c r="E27" s="148"/>
      <c r="F27" s="149"/>
    </row>
    <row r="28" ht="22.5" customHeight="1" spans="1:6">
      <c r="A28" s="132" t="s">
        <v>70</v>
      </c>
      <c r="B28" s="150">
        <v>2872</v>
      </c>
      <c r="C28" s="150">
        <v>2872</v>
      </c>
      <c r="D28" s="130">
        <v>200</v>
      </c>
      <c r="E28" s="148">
        <f t="shared" ref="E28:E36" si="1">IFERROR(ROUND((D28/C28)*100,2),"")</f>
        <v>6.96</v>
      </c>
      <c r="F28" s="149">
        <v>100</v>
      </c>
    </row>
    <row r="29" ht="22.5" customHeight="1" spans="1:6">
      <c r="A29" s="132" t="s">
        <v>71</v>
      </c>
      <c r="B29" s="150">
        <v>1326</v>
      </c>
      <c r="C29" s="150">
        <v>1326</v>
      </c>
      <c r="D29" s="130">
        <v>1329</v>
      </c>
      <c r="E29" s="148">
        <f t="shared" si="1"/>
        <v>100.23</v>
      </c>
      <c r="F29" s="149">
        <v>100</v>
      </c>
    </row>
    <row r="30" ht="22.5" customHeight="1" spans="1:6">
      <c r="A30" s="132" t="s">
        <v>72</v>
      </c>
      <c r="B30" s="150"/>
      <c r="C30" s="150"/>
      <c r="D30" s="130"/>
      <c r="E30" s="148" t="str">
        <f t="shared" si="1"/>
        <v/>
      </c>
      <c r="F30" s="149" t="str">
        <f>IFERROR(ROUND(D30/#REF!*100,2),"")</f>
        <v/>
      </c>
    </row>
    <row r="31" s="43" customFormat="1" ht="22.5" customHeight="1" spans="1:6">
      <c r="A31" s="68" t="s">
        <v>73</v>
      </c>
      <c r="B31" s="79">
        <v>7274</v>
      </c>
      <c r="C31" s="79">
        <v>7274</v>
      </c>
      <c r="D31" s="79">
        <v>22192</v>
      </c>
      <c r="E31" s="148">
        <f t="shared" si="1"/>
        <v>305.09</v>
      </c>
      <c r="F31" s="149">
        <v>100</v>
      </c>
    </row>
    <row r="32" s="43" customFormat="1" ht="22.5" customHeight="1" spans="1:6">
      <c r="A32" s="133" t="s">
        <v>74</v>
      </c>
      <c r="B32" s="79">
        <v>6055</v>
      </c>
      <c r="C32" s="99">
        <v>6055</v>
      </c>
      <c r="D32" s="99">
        <v>6056</v>
      </c>
      <c r="E32" s="148">
        <f t="shared" si="1"/>
        <v>100.02</v>
      </c>
      <c r="F32" s="149">
        <v>100</v>
      </c>
    </row>
    <row r="33" s="43" customFormat="1" ht="22.5" customHeight="1" spans="1:6">
      <c r="A33" s="133" t="s">
        <v>75</v>
      </c>
      <c r="B33" s="79"/>
      <c r="C33" s="79"/>
      <c r="D33" s="79"/>
      <c r="E33" s="148" t="str">
        <f t="shared" si="1"/>
        <v/>
      </c>
      <c r="F33" s="149" t="str">
        <f>IFERROR(ROUND(D33/#REF!*100,2),"")</f>
        <v/>
      </c>
    </row>
    <row r="34" s="123" customFormat="1" ht="22.5" customHeight="1" spans="1:6">
      <c r="A34" s="134" t="s">
        <v>76</v>
      </c>
      <c r="B34" s="79"/>
      <c r="C34" s="79"/>
      <c r="D34" s="79"/>
      <c r="E34" s="148" t="str">
        <f t="shared" si="1"/>
        <v/>
      </c>
      <c r="F34" s="149" t="str">
        <f>IFERROR(ROUND(D34/#REF!*100,2),"")</f>
        <v/>
      </c>
    </row>
    <row r="35" s="123" customFormat="1" ht="22.5" customHeight="1" spans="1:6">
      <c r="A35" s="134" t="s">
        <v>77</v>
      </c>
      <c r="B35" s="79"/>
      <c r="C35" s="79"/>
      <c r="D35" s="79">
        <v>27248</v>
      </c>
      <c r="E35" s="148" t="str">
        <f t="shared" si="1"/>
        <v/>
      </c>
      <c r="F35" s="149" t="str">
        <f>IFERROR(ROUND(D35/#REF!*100,2),"")</f>
        <v/>
      </c>
    </row>
    <row r="36" s="43" customFormat="1" ht="22.5" customHeight="1" spans="1:6">
      <c r="A36" s="50" t="s">
        <v>78</v>
      </c>
      <c r="B36" s="135">
        <f>SUM(B5,B31,B32,B33,B34,B35)</f>
        <v>90478</v>
      </c>
      <c r="C36" s="135">
        <f>SUM(C5,C31,C32,C33,C34,C35)</f>
        <v>87756</v>
      </c>
      <c r="D36" s="135">
        <f>SUM(D5,D31,D32,D33,D34,D35)</f>
        <v>132273</v>
      </c>
      <c r="E36" s="148">
        <f t="shared" si="1"/>
        <v>150.73</v>
      </c>
      <c r="F36" s="149" t="str">
        <f>IFERROR(ROUND(D36/#REF!*100,2),"")</f>
        <v/>
      </c>
    </row>
    <row r="37" ht="27" customHeight="1" spans="1:6">
      <c r="A37" s="136" t="s">
        <v>79</v>
      </c>
      <c r="C37" s="124"/>
      <c r="D37" s="124"/>
      <c r="E37" s="124"/>
      <c r="F37" s="124"/>
    </row>
  </sheetData>
  <mergeCells count="1">
    <mergeCell ref="A2:F2"/>
  </mergeCells>
  <pageMargins left="0.707638888888889" right="0.707638888888889" top="0.747916666666667" bottom="0.747916666666667" header="0.313888888888889" footer="0.313888888888889"/>
  <pageSetup paperSize="9" scale="9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workbookViewId="0">
      <pane xSplit="1" ySplit="4" topLeftCell="B16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8" customHeight="1" outlineLevelCol="6"/>
  <cols>
    <col min="1" max="1" width="36.1333333333333" style="45" customWidth="1"/>
    <col min="2" max="2" width="14.75" style="45" customWidth="1"/>
    <col min="3" max="4" width="15.75" style="45" customWidth="1"/>
    <col min="5" max="6" width="9" style="45"/>
    <col min="7" max="7" width="9" style="45" hidden="1" customWidth="1"/>
    <col min="8" max="211" width="9" style="45"/>
    <col min="212" max="212" width="36.1333333333333" style="45" customWidth="1"/>
    <col min="213" max="213" width="14.75" style="45" customWidth="1"/>
    <col min="214" max="215" width="15.75" style="45" customWidth="1"/>
    <col min="216" max="216" width="13.3833333333333" style="45" customWidth="1"/>
    <col min="217" max="217" width="16.3833333333333" style="45" customWidth="1"/>
    <col min="218" max="218" width="13" style="45" customWidth="1"/>
    <col min="219" max="219" width="10.8833333333333" style="45" customWidth="1"/>
    <col min="220" max="220" width="13" style="45" customWidth="1"/>
    <col min="221" max="221" width="11.1333333333333" style="45" customWidth="1"/>
    <col min="222" max="222" width="10.5" style="45" customWidth="1"/>
    <col min="223" max="467" width="9" style="45"/>
    <col min="468" max="468" width="36.1333333333333" style="45" customWidth="1"/>
    <col min="469" max="469" width="14.75" style="45" customWidth="1"/>
    <col min="470" max="471" width="15.75" style="45" customWidth="1"/>
    <col min="472" max="472" width="13.3833333333333" style="45" customWidth="1"/>
    <col min="473" max="473" width="16.3833333333333" style="45" customWidth="1"/>
    <col min="474" max="474" width="13" style="45" customWidth="1"/>
    <col min="475" max="475" width="10.8833333333333" style="45" customWidth="1"/>
    <col min="476" max="476" width="13" style="45" customWidth="1"/>
    <col min="477" max="477" width="11.1333333333333" style="45" customWidth="1"/>
    <col min="478" max="478" width="10.5" style="45" customWidth="1"/>
    <col min="479" max="723" width="9" style="45"/>
    <col min="724" max="724" width="36.1333333333333" style="45" customWidth="1"/>
    <col min="725" max="725" width="14.75" style="45" customWidth="1"/>
    <col min="726" max="727" width="15.75" style="45" customWidth="1"/>
    <col min="728" max="728" width="13.3833333333333" style="45" customWidth="1"/>
    <col min="729" max="729" width="16.3833333333333" style="45" customWidth="1"/>
    <col min="730" max="730" width="13" style="45" customWidth="1"/>
    <col min="731" max="731" width="10.8833333333333" style="45" customWidth="1"/>
    <col min="732" max="732" width="13" style="45" customWidth="1"/>
    <col min="733" max="733" width="11.1333333333333" style="45" customWidth="1"/>
    <col min="734" max="734" width="10.5" style="45" customWidth="1"/>
    <col min="735" max="979" width="9" style="45"/>
    <col min="980" max="980" width="36.1333333333333" style="45" customWidth="1"/>
    <col min="981" max="981" width="14.75" style="45" customWidth="1"/>
    <col min="982" max="983" width="15.75" style="45" customWidth="1"/>
    <col min="984" max="984" width="13.3833333333333" style="45" customWidth="1"/>
    <col min="985" max="985" width="16.3833333333333" style="45" customWidth="1"/>
    <col min="986" max="986" width="13" style="45" customWidth="1"/>
    <col min="987" max="987" width="10.8833333333333" style="45" customWidth="1"/>
    <col min="988" max="988" width="13" style="45" customWidth="1"/>
    <col min="989" max="989" width="11.1333333333333" style="45" customWidth="1"/>
    <col min="990" max="990" width="10.5" style="45" customWidth="1"/>
    <col min="991" max="1235" width="9" style="45"/>
    <col min="1236" max="1236" width="36.1333333333333" style="45" customWidth="1"/>
    <col min="1237" max="1237" width="14.75" style="45" customWidth="1"/>
    <col min="1238" max="1239" width="15.75" style="45" customWidth="1"/>
    <col min="1240" max="1240" width="13.3833333333333" style="45" customWidth="1"/>
    <col min="1241" max="1241" width="16.3833333333333" style="45" customWidth="1"/>
    <col min="1242" max="1242" width="13" style="45" customWidth="1"/>
    <col min="1243" max="1243" width="10.8833333333333" style="45" customWidth="1"/>
    <col min="1244" max="1244" width="13" style="45" customWidth="1"/>
    <col min="1245" max="1245" width="11.1333333333333" style="45" customWidth="1"/>
    <col min="1246" max="1246" width="10.5" style="45" customWidth="1"/>
    <col min="1247" max="1491" width="9" style="45"/>
    <col min="1492" max="1492" width="36.1333333333333" style="45" customWidth="1"/>
    <col min="1493" max="1493" width="14.75" style="45" customWidth="1"/>
    <col min="1494" max="1495" width="15.75" style="45" customWidth="1"/>
    <col min="1496" max="1496" width="13.3833333333333" style="45" customWidth="1"/>
    <col min="1497" max="1497" width="16.3833333333333" style="45" customWidth="1"/>
    <col min="1498" max="1498" width="13" style="45" customWidth="1"/>
    <col min="1499" max="1499" width="10.8833333333333" style="45" customWidth="1"/>
    <col min="1500" max="1500" width="13" style="45" customWidth="1"/>
    <col min="1501" max="1501" width="11.1333333333333" style="45" customWidth="1"/>
    <col min="1502" max="1502" width="10.5" style="45" customWidth="1"/>
    <col min="1503" max="1747" width="9" style="45"/>
    <col min="1748" max="1748" width="36.1333333333333" style="45" customWidth="1"/>
    <col min="1749" max="1749" width="14.75" style="45" customWidth="1"/>
    <col min="1750" max="1751" width="15.75" style="45" customWidth="1"/>
    <col min="1752" max="1752" width="13.3833333333333" style="45" customWidth="1"/>
    <col min="1753" max="1753" width="16.3833333333333" style="45" customWidth="1"/>
    <col min="1754" max="1754" width="13" style="45" customWidth="1"/>
    <col min="1755" max="1755" width="10.8833333333333" style="45" customWidth="1"/>
    <col min="1756" max="1756" width="13" style="45" customWidth="1"/>
    <col min="1757" max="1757" width="11.1333333333333" style="45" customWidth="1"/>
    <col min="1758" max="1758" width="10.5" style="45" customWidth="1"/>
    <col min="1759" max="2003" width="9" style="45"/>
    <col min="2004" max="2004" width="36.1333333333333" style="45" customWidth="1"/>
    <col min="2005" max="2005" width="14.75" style="45" customWidth="1"/>
    <col min="2006" max="2007" width="15.75" style="45" customWidth="1"/>
    <col min="2008" max="2008" width="13.3833333333333" style="45" customWidth="1"/>
    <col min="2009" max="2009" width="16.3833333333333" style="45" customWidth="1"/>
    <col min="2010" max="2010" width="13" style="45" customWidth="1"/>
    <col min="2011" max="2011" width="10.8833333333333" style="45" customWidth="1"/>
    <col min="2012" max="2012" width="13" style="45" customWidth="1"/>
    <col min="2013" max="2013" width="11.1333333333333" style="45" customWidth="1"/>
    <col min="2014" max="2014" width="10.5" style="45" customWidth="1"/>
    <col min="2015" max="2259" width="9" style="45"/>
    <col min="2260" max="2260" width="36.1333333333333" style="45" customWidth="1"/>
    <col min="2261" max="2261" width="14.75" style="45" customWidth="1"/>
    <col min="2262" max="2263" width="15.75" style="45" customWidth="1"/>
    <col min="2264" max="2264" width="13.3833333333333" style="45" customWidth="1"/>
    <col min="2265" max="2265" width="16.3833333333333" style="45" customWidth="1"/>
    <col min="2266" max="2266" width="13" style="45" customWidth="1"/>
    <col min="2267" max="2267" width="10.8833333333333" style="45" customWidth="1"/>
    <col min="2268" max="2268" width="13" style="45" customWidth="1"/>
    <col min="2269" max="2269" width="11.1333333333333" style="45" customWidth="1"/>
    <col min="2270" max="2270" width="10.5" style="45" customWidth="1"/>
    <col min="2271" max="2515" width="9" style="45"/>
    <col min="2516" max="2516" width="36.1333333333333" style="45" customWidth="1"/>
    <col min="2517" max="2517" width="14.75" style="45" customWidth="1"/>
    <col min="2518" max="2519" width="15.75" style="45" customWidth="1"/>
    <col min="2520" max="2520" width="13.3833333333333" style="45" customWidth="1"/>
    <col min="2521" max="2521" width="16.3833333333333" style="45" customWidth="1"/>
    <col min="2522" max="2522" width="13" style="45" customWidth="1"/>
    <col min="2523" max="2523" width="10.8833333333333" style="45" customWidth="1"/>
    <col min="2524" max="2524" width="13" style="45" customWidth="1"/>
    <col min="2525" max="2525" width="11.1333333333333" style="45" customWidth="1"/>
    <col min="2526" max="2526" width="10.5" style="45" customWidth="1"/>
    <col min="2527" max="2771" width="9" style="45"/>
    <col min="2772" max="2772" width="36.1333333333333" style="45" customWidth="1"/>
    <col min="2773" max="2773" width="14.75" style="45" customWidth="1"/>
    <col min="2774" max="2775" width="15.75" style="45" customWidth="1"/>
    <col min="2776" max="2776" width="13.3833333333333" style="45" customWidth="1"/>
    <col min="2777" max="2777" width="16.3833333333333" style="45" customWidth="1"/>
    <col min="2778" max="2778" width="13" style="45" customWidth="1"/>
    <col min="2779" max="2779" width="10.8833333333333" style="45" customWidth="1"/>
    <col min="2780" max="2780" width="13" style="45" customWidth="1"/>
    <col min="2781" max="2781" width="11.1333333333333" style="45" customWidth="1"/>
    <col min="2782" max="2782" width="10.5" style="45" customWidth="1"/>
    <col min="2783" max="3027" width="9" style="45"/>
    <col min="3028" max="3028" width="36.1333333333333" style="45" customWidth="1"/>
    <col min="3029" max="3029" width="14.75" style="45" customWidth="1"/>
    <col min="3030" max="3031" width="15.75" style="45" customWidth="1"/>
    <col min="3032" max="3032" width="13.3833333333333" style="45" customWidth="1"/>
    <col min="3033" max="3033" width="16.3833333333333" style="45" customWidth="1"/>
    <col min="3034" max="3034" width="13" style="45" customWidth="1"/>
    <col min="3035" max="3035" width="10.8833333333333" style="45" customWidth="1"/>
    <col min="3036" max="3036" width="13" style="45" customWidth="1"/>
    <col min="3037" max="3037" width="11.1333333333333" style="45" customWidth="1"/>
    <col min="3038" max="3038" width="10.5" style="45" customWidth="1"/>
    <col min="3039" max="3283" width="9" style="45"/>
    <col min="3284" max="3284" width="36.1333333333333" style="45" customWidth="1"/>
    <col min="3285" max="3285" width="14.75" style="45" customWidth="1"/>
    <col min="3286" max="3287" width="15.75" style="45" customWidth="1"/>
    <col min="3288" max="3288" width="13.3833333333333" style="45" customWidth="1"/>
    <col min="3289" max="3289" width="16.3833333333333" style="45" customWidth="1"/>
    <col min="3290" max="3290" width="13" style="45" customWidth="1"/>
    <col min="3291" max="3291" width="10.8833333333333" style="45" customWidth="1"/>
    <col min="3292" max="3292" width="13" style="45" customWidth="1"/>
    <col min="3293" max="3293" width="11.1333333333333" style="45" customWidth="1"/>
    <col min="3294" max="3294" width="10.5" style="45" customWidth="1"/>
    <col min="3295" max="3539" width="9" style="45"/>
    <col min="3540" max="3540" width="36.1333333333333" style="45" customWidth="1"/>
    <col min="3541" max="3541" width="14.75" style="45" customWidth="1"/>
    <col min="3542" max="3543" width="15.75" style="45" customWidth="1"/>
    <col min="3544" max="3544" width="13.3833333333333" style="45" customWidth="1"/>
    <col min="3545" max="3545" width="16.3833333333333" style="45" customWidth="1"/>
    <col min="3546" max="3546" width="13" style="45" customWidth="1"/>
    <col min="3547" max="3547" width="10.8833333333333" style="45" customWidth="1"/>
    <col min="3548" max="3548" width="13" style="45" customWidth="1"/>
    <col min="3549" max="3549" width="11.1333333333333" style="45" customWidth="1"/>
    <col min="3550" max="3550" width="10.5" style="45" customWidth="1"/>
    <col min="3551" max="3795" width="9" style="45"/>
    <col min="3796" max="3796" width="36.1333333333333" style="45" customWidth="1"/>
    <col min="3797" max="3797" width="14.75" style="45" customWidth="1"/>
    <col min="3798" max="3799" width="15.75" style="45" customWidth="1"/>
    <col min="3800" max="3800" width="13.3833333333333" style="45" customWidth="1"/>
    <col min="3801" max="3801" width="16.3833333333333" style="45" customWidth="1"/>
    <col min="3802" max="3802" width="13" style="45" customWidth="1"/>
    <col min="3803" max="3803" width="10.8833333333333" style="45" customWidth="1"/>
    <col min="3804" max="3804" width="13" style="45" customWidth="1"/>
    <col min="3805" max="3805" width="11.1333333333333" style="45" customWidth="1"/>
    <col min="3806" max="3806" width="10.5" style="45" customWidth="1"/>
    <col min="3807" max="4051" width="9" style="45"/>
    <col min="4052" max="4052" width="36.1333333333333" style="45" customWidth="1"/>
    <col min="4053" max="4053" width="14.75" style="45" customWidth="1"/>
    <col min="4054" max="4055" width="15.75" style="45" customWidth="1"/>
    <col min="4056" max="4056" width="13.3833333333333" style="45" customWidth="1"/>
    <col min="4057" max="4057" width="16.3833333333333" style="45" customWidth="1"/>
    <col min="4058" max="4058" width="13" style="45" customWidth="1"/>
    <col min="4059" max="4059" width="10.8833333333333" style="45" customWidth="1"/>
    <col min="4060" max="4060" width="13" style="45" customWidth="1"/>
    <col min="4061" max="4061" width="11.1333333333333" style="45" customWidth="1"/>
    <col min="4062" max="4062" width="10.5" style="45" customWidth="1"/>
    <col min="4063" max="4307" width="9" style="45"/>
    <col min="4308" max="4308" width="36.1333333333333" style="45" customWidth="1"/>
    <col min="4309" max="4309" width="14.75" style="45" customWidth="1"/>
    <col min="4310" max="4311" width="15.75" style="45" customWidth="1"/>
    <col min="4312" max="4312" width="13.3833333333333" style="45" customWidth="1"/>
    <col min="4313" max="4313" width="16.3833333333333" style="45" customWidth="1"/>
    <col min="4314" max="4314" width="13" style="45" customWidth="1"/>
    <col min="4315" max="4315" width="10.8833333333333" style="45" customWidth="1"/>
    <col min="4316" max="4316" width="13" style="45" customWidth="1"/>
    <col min="4317" max="4317" width="11.1333333333333" style="45" customWidth="1"/>
    <col min="4318" max="4318" width="10.5" style="45" customWidth="1"/>
    <col min="4319" max="4563" width="9" style="45"/>
    <col min="4564" max="4564" width="36.1333333333333" style="45" customWidth="1"/>
    <col min="4565" max="4565" width="14.75" style="45" customWidth="1"/>
    <col min="4566" max="4567" width="15.75" style="45" customWidth="1"/>
    <col min="4568" max="4568" width="13.3833333333333" style="45" customWidth="1"/>
    <col min="4569" max="4569" width="16.3833333333333" style="45" customWidth="1"/>
    <col min="4570" max="4570" width="13" style="45" customWidth="1"/>
    <col min="4571" max="4571" width="10.8833333333333" style="45" customWidth="1"/>
    <col min="4572" max="4572" width="13" style="45" customWidth="1"/>
    <col min="4573" max="4573" width="11.1333333333333" style="45" customWidth="1"/>
    <col min="4574" max="4574" width="10.5" style="45" customWidth="1"/>
    <col min="4575" max="4819" width="9" style="45"/>
    <col min="4820" max="4820" width="36.1333333333333" style="45" customWidth="1"/>
    <col min="4821" max="4821" width="14.75" style="45" customWidth="1"/>
    <col min="4822" max="4823" width="15.75" style="45" customWidth="1"/>
    <col min="4824" max="4824" width="13.3833333333333" style="45" customWidth="1"/>
    <col min="4825" max="4825" width="16.3833333333333" style="45" customWidth="1"/>
    <col min="4826" max="4826" width="13" style="45" customWidth="1"/>
    <col min="4827" max="4827" width="10.8833333333333" style="45" customWidth="1"/>
    <col min="4828" max="4828" width="13" style="45" customWidth="1"/>
    <col min="4829" max="4829" width="11.1333333333333" style="45" customWidth="1"/>
    <col min="4830" max="4830" width="10.5" style="45" customWidth="1"/>
    <col min="4831" max="5075" width="9" style="45"/>
    <col min="5076" max="5076" width="36.1333333333333" style="45" customWidth="1"/>
    <col min="5077" max="5077" width="14.75" style="45" customWidth="1"/>
    <col min="5078" max="5079" width="15.75" style="45" customWidth="1"/>
    <col min="5080" max="5080" width="13.3833333333333" style="45" customWidth="1"/>
    <col min="5081" max="5081" width="16.3833333333333" style="45" customWidth="1"/>
    <col min="5082" max="5082" width="13" style="45" customWidth="1"/>
    <col min="5083" max="5083" width="10.8833333333333" style="45" customWidth="1"/>
    <col min="5084" max="5084" width="13" style="45" customWidth="1"/>
    <col min="5085" max="5085" width="11.1333333333333" style="45" customWidth="1"/>
    <col min="5086" max="5086" width="10.5" style="45" customWidth="1"/>
    <col min="5087" max="5331" width="9" style="45"/>
    <col min="5332" max="5332" width="36.1333333333333" style="45" customWidth="1"/>
    <col min="5333" max="5333" width="14.75" style="45" customWidth="1"/>
    <col min="5334" max="5335" width="15.75" style="45" customWidth="1"/>
    <col min="5336" max="5336" width="13.3833333333333" style="45" customWidth="1"/>
    <col min="5337" max="5337" width="16.3833333333333" style="45" customWidth="1"/>
    <col min="5338" max="5338" width="13" style="45" customWidth="1"/>
    <col min="5339" max="5339" width="10.8833333333333" style="45" customWidth="1"/>
    <col min="5340" max="5340" width="13" style="45" customWidth="1"/>
    <col min="5341" max="5341" width="11.1333333333333" style="45" customWidth="1"/>
    <col min="5342" max="5342" width="10.5" style="45" customWidth="1"/>
    <col min="5343" max="5587" width="9" style="45"/>
    <col min="5588" max="5588" width="36.1333333333333" style="45" customWidth="1"/>
    <col min="5589" max="5589" width="14.75" style="45" customWidth="1"/>
    <col min="5590" max="5591" width="15.75" style="45" customWidth="1"/>
    <col min="5592" max="5592" width="13.3833333333333" style="45" customWidth="1"/>
    <col min="5593" max="5593" width="16.3833333333333" style="45" customWidth="1"/>
    <col min="5594" max="5594" width="13" style="45" customWidth="1"/>
    <col min="5595" max="5595" width="10.8833333333333" style="45" customWidth="1"/>
    <col min="5596" max="5596" width="13" style="45" customWidth="1"/>
    <col min="5597" max="5597" width="11.1333333333333" style="45" customWidth="1"/>
    <col min="5598" max="5598" width="10.5" style="45" customWidth="1"/>
    <col min="5599" max="5843" width="9" style="45"/>
    <col min="5844" max="5844" width="36.1333333333333" style="45" customWidth="1"/>
    <col min="5845" max="5845" width="14.75" style="45" customWidth="1"/>
    <col min="5846" max="5847" width="15.75" style="45" customWidth="1"/>
    <col min="5848" max="5848" width="13.3833333333333" style="45" customWidth="1"/>
    <col min="5849" max="5849" width="16.3833333333333" style="45" customWidth="1"/>
    <col min="5850" max="5850" width="13" style="45" customWidth="1"/>
    <col min="5851" max="5851" width="10.8833333333333" style="45" customWidth="1"/>
    <col min="5852" max="5852" width="13" style="45" customWidth="1"/>
    <col min="5853" max="5853" width="11.1333333333333" style="45" customWidth="1"/>
    <col min="5854" max="5854" width="10.5" style="45" customWidth="1"/>
    <col min="5855" max="6099" width="9" style="45"/>
    <col min="6100" max="6100" width="36.1333333333333" style="45" customWidth="1"/>
    <col min="6101" max="6101" width="14.75" style="45" customWidth="1"/>
    <col min="6102" max="6103" width="15.75" style="45" customWidth="1"/>
    <col min="6104" max="6104" width="13.3833333333333" style="45" customWidth="1"/>
    <col min="6105" max="6105" width="16.3833333333333" style="45" customWidth="1"/>
    <col min="6106" max="6106" width="13" style="45" customWidth="1"/>
    <col min="6107" max="6107" width="10.8833333333333" style="45" customWidth="1"/>
    <col min="6108" max="6108" width="13" style="45" customWidth="1"/>
    <col min="6109" max="6109" width="11.1333333333333" style="45" customWidth="1"/>
    <col min="6110" max="6110" width="10.5" style="45" customWidth="1"/>
    <col min="6111" max="6355" width="9" style="45"/>
    <col min="6356" max="6356" width="36.1333333333333" style="45" customWidth="1"/>
    <col min="6357" max="6357" width="14.75" style="45" customWidth="1"/>
    <col min="6358" max="6359" width="15.75" style="45" customWidth="1"/>
    <col min="6360" max="6360" width="13.3833333333333" style="45" customWidth="1"/>
    <col min="6361" max="6361" width="16.3833333333333" style="45" customWidth="1"/>
    <col min="6362" max="6362" width="13" style="45" customWidth="1"/>
    <col min="6363" max="6363" width="10.8833333333333" style="45" customWidth="1"/>
    <col min="6364" max="6364" width="13" style="45" customWidth="1"/>
    <col min="6365" max="6365" width="11.1333333333333" style="45" customWidth="1"/>
    <col min="6366" max="6366" width="10.5" style="45" customWidth="1"/>
    <col min="6367" max="6611" width="9" style="45"/>
    <col min="6612" max="6612" width="36.1333333333333" style="45" customWidth="1"/>
    <col min="6613" max="6613" width="14.75" style="45" customWidth="1"/>
    <col min="6614" max="6615" width="15.75" style="45" customWidth="1"/>
    <col min="6616" max="6616" width="13.3833333333333" style="45" customWidth="1"/>
    <col min="6617" max="6617" width="16.3833333333333" style="45" customWidth="1"/>
    <col min="6618" max="6618" width="13" style="45" customWidth="1"/>
    <col min="6619" max="6619" width="10.8833333333333" style="45" customWidth="1"/>
    <col min="6620" max="6620" width="13" style="45" customWidth="1"/>
    <col min="6621" max="6621" width="11.1333333333333" style="45" customWidth="1"/>
    <col min="6622" max="6622" width="10.5" style="45" customWidth="1"/>
    <col min="6623" max="6867" width="9" style="45"/>
    <col min="6868" max="6868" width="36.1333333333333" style="45" customWidth="1"/>
    <col min="6869" max="6869" width="14.75" style="45" customWidth="1"/>
    <col min="6870" max="6871" width="15.75" style="45" customWidth="1"/>
    <col min="6872" max="6872" width="13.3833333333333" style="45" customWidth="1"/>
    <col min="6873" max="6873" width="16.3833333333333" style="45" customWidth="1"/>
    <col min="6874" max="6874" width="13" style="45" customWidth="1"/>
    <col min="6875" max="6875" width="10.8833333333333" style="45" customWidth="1"/>
    <col min="6876" max="6876" width="13" style="45" customWidth="1"/>
    <col min="6877" max="6877" width="11.1333333333333" style="45" customWidth="1"/>
    <col min="6878" max="6878" width="10.5" style="45" customWidth="1"/>
    <col min="6879" max="7123" width="9" style="45"/>
    <col min="7124" max="7124" width="36.1333333333333" style="45" customWidth="1"/>
    <col min="7125" max="7125" width="14.75" style="45" customWidth="1"/>
    <col min="7126" max="7127" width="15.75" style="45" customWidth="1"/>
    <col min="7128" max="7128" width="13.3833333333333" style="45" customWidth="1"/>
    <col min="7129" max="7129" width="16.3833333333333" style="45" customWidth="1"/>
    <col min="7130" max="7130" width="13" style="45" customWidth="1"/>
    <col min="7131" max="7131" width="10.8833333333333" style="45" customWidth="1"/>
    <col min="7132" max="7132" width="13" style="45" customWidth="1"/>
    <col min="7133" max="7133" width="11.1333333333333" style="45" customWidth="1"/>
    <col min="7134" max="7134" width="10.5" style="45" customWidth="1"/>
    <col min="7135" max="7379" width="9" style="45"/>
    <col min="7380" max="7380" width="36.1333333333333" style="45" customWidth="1"/>
    <col min="7381" max="7381" width="14.75" style="45" customWidth="1"/>
    <col min="7382" max="7383" width="15.75" style="45" customWidth="1"/>
    <col min="7384" max="7384" width="13.3833333333333" style="45" customWidth="1"/>
    <col min="7385" max="7385" width="16.3833333333333" style="45" customWidth="1"/>
    <col min="7386" max="7386" width="13" style="45" customWidth="1"/>
    <col min="7387" max="7387" width="10.8833333333333" style="45" customWidth="1"/>
    <col min="7388" max="7388" width="13" style="45" customWidth="1"/>
    <col min="7389" max="7389" width="11.1333333333333" style="45" customWidth="1"/>
    <col min="7390" max="7390" width="10.5" style="45" customWidth="1"/>
    <col min="7391" max="7635" width="9" style="45"/>
    <col min="7636" max="7636" width="36.1333333333333" style="45" customWidth="1"/>
    <col min="7637" max="7637" width="14.75" style="45" customWidth="1"/>
    <col min="7638" max="7639" width="15.75" style="45" customWidth="1"/>
    <col min="7640" max="7640" width="13.3833333333333" style="45" customWidth="1"/>
    <col min="7641" max="7641" width="16.3833333333333" style="45" customWidth="1"/>
    <col min="7642" max="7642" width="13" style="45" customWidth="1"/>
    <col min="7643" max="7643" width="10.8833333333333" style="45" customWidth="1"/>
    <col min="7644" max="7644" width="13" style="45" customWidth="1"/>
    <col min="7645" max="7645" width="11.1333333333333" style="45" customWidth="1"/>
    <col min="7646" max="7646" width="10.5" style="45" customWidth="1"/>
    <col min="7647" max="7891" width="9" style="45"/>
    <col min="7892" max="7892" width="36.1333333333333" style="45" customWidth="1"/>
    <col min="7893" max="7893" width="14.75" style="45" customWidth="1"/>
    <col min="7894" max="7895" width="15.75" style="45" customWidth="1"/>
    <col min="7896" max="7896" width="13.3833333333333" style="45" customWidth="1"/>
    <col min="7897" max="7897" width="16.3833333333333" style="45" customWidth="1"/>
    <col min="7898" max="7898" width="13" style="45" customWidth="1"/>
    <col min="7899" max="7899" width="10.8833333333333" style="45" customWidth="1"/>
    <col min="7900" max="7900" width="13" style="45" customWidth="1"/>
    <col min="7901" max="7901" width="11.1333333333333" style="45" customWidth="1"/>
    <col min="7902" max="7902" width="10.5" style="45" customWidth="1"/>
    <col min="7903" max="8147" width="9" style="45"/>
    <col min="8148" max="8148" width="36.1333333333333" style="45" customWidth="1"/>
    <col min="8149" max="8149" width="14.75" style="45" customWidth="1"/>
    <col min="8150" max="8151" width="15.75" style="45" customWidth="1"/>
    <col min="8152" max="8152" width="13.3833333333333" style="45" customWidth="1"/>
    <col min="8153" max="8153" width="16.3833333333333" style="45" customWidth="1"/>
    <col min="8154" max="8154" width="13" style="45" customWidth="1"/>
    <col min="8155" max="8155" width="10.8833333333333" style="45" customWidth="1"/>
    <col min="8156" max="8156" width="13" style="45" customWidth="1"/>
    <col min="8157" max="8157" width="11.1333333333333" style="45" customWidth="1"/>
    <col min="8158" max="8158" width="10.5" style="45" customWidth="1"/>
    <col min="8159" max="8403" width="9" style="45"/>
    <col min="8404" max="8404" width="36.1333333333333" style="45" customWidth="1"/>
    <col min="8405" max="8405" width="14.75" style="45" customWidth="1"/>
    <col min="8406" max="8407" width="15.75" style="45" customWidth="1"/>
    <col min="8408" max="8408" width="13.3833333333333" style="45" customWidth="1"/>
    <col min="8409" max="8409" width="16.3833333333333" style="45" customWidth="1"/>
    <col min="8410" max="8410" width="13" style="45" customWidth="1"/>
    <col min="8411" max="8411" width="10.8833333333333" style="45" customWidth="1"/>
    <col min="8412" max="8412" width="13" style="45" customWidth="1"/>
    <col min="8413" max="8413" width="11.1333333333333" style="45" customWidth="1"/>
    <col min="8414" max="8414" width="10.5" style="45" customWidth="1"/>
    <col min="8415" max="8659" width="9" style="45"/>
    <col min="8660" max="8660" width="36.1333333333333" style="45" customWidth="1"/>
    <col min="8661" max="8661" width="14.75" style="45" customWidth="1"/>
    <col min="8662" max="8663" width="15.75" style="45" customWidth="1"/>
    <col min="8664" max="8664" width="13.3833333333333" style="45" customWidth="1"/>
    <col min="8665" max="8665" width="16.3833333333333" style="45" customWidth="1"/>
    <col min="8666" max="8666" width="13" style="45" customWidth="1"/>
    <col min="8667" max="8667" width="10.8833333333333" style="45" customWidth="1"/>
    <col min="8668" max="8668" width="13" style="45" customWidth="1"/>
    <col min="8669" max="8669" width="11.1333333333333" style="45" customWidth="1"/>
    <col min="8670" max="8670" width="10.5" style="45" customWidth="1"/>
    <col min="8671" max="8915" width="9" style="45"/>
    <col min="8916" max="8916" width="36.1333333333333" style="45" customWidth="1"/>
    <col min="8917" max="8917" width="14.75" style="45" customWidth="1"/>
    <col min="8918" max="8919" width="15.75" style="45" customWidth="1"/>
    <col min="8920" max="8920" width="13.3833333333333" style="45" customWidth="1"/>
    <col min="8921" max="8921" width="16.3833333333333" style="45" customWidth="1"/>
    <col min="8922" max="8922" width="13" style="45" customWidth="1"/>
    <col min="8923" max="8923" width="10.8833333333333" style="45" customWidth="1"/>
    <col min="8924" max="8924" width="13" style="45" customWidth="1"/>
    <col min="8925" max="8925" width="11.1333333333333" style="45" customWidth="1"/>
    <col min="8926" max="8926" width="10.5" style="45" customWidth="1"/>
    <col min="8927" max="9171" width="9" style="45"/>
    <col min="9172" max="9172" width="36.1333333333333" style="45" customWidth="1"/>
    <col min="9173" max="9173" width="14.75" style="45" customWidth="1"/>
    <col min="9174" max="9175" width="15.75" style="45" customWidth="1"/>
    <col min="9176" max="9176" width="13.3833333333333" style="45" customWidth="1"/>
    <col min="9177" max="9177" width="16.3833333333333" style="45" customWidth="1"/>
    <col min="9178" max="9178" width="13" style="45" customWidth="1"/>
    <col min="9179" max="9179" width="10.8833333333333" style="45" customWidth="1"/>
    <col min="9180" max="9180" width="13" style="45" customWidth="1"/>
    <col min="9181" max="9181" width="11.1333333333333" style="45" customWidth="1"/>
    <col min="9182" max="9182" width="10.5" style="45" customWidth="1"/>
    <col min="9183" max="9427" width="9" style="45"/>
    <col min="9428" max="9428" width="36.1333333333333" style="45" customWidth="1"/>
    <col min="9429" max="9429" width="14.75" style="45" customWidth="1"/>
    <col min="9430" max="9431" width="15.75" style="45" customWidth="1"/>
    <col min="9432" max="9432" width="13.3833333333333" style="45" customWidth="1"/>
    <col min="9433" max="9433" width="16.3833333333333" style="45" customWidth="1"/>
    <col min="9434" max="9434" width="13" style="45" customWidth="1"/>
    <col min="9435" max="9435" width="10.8833333333333" style="45" customWidth="1"/>
    <col min="9436" max="9436" width="13" style="45" customWidth="1"/>
    <col min="9437" max="9437" width="11.1333333333333" style="45" customWidth="1"/>
    <col min="9438" max="9438" width="10.5" style="45" customWidth="1"/>
    <col min="9439" max="9683" width="9" style="45"/>
    <col min="9684" max="9684" width="36.1333333333333" style="45" customWidth="1"/>
    <col min="9685" max="9685" width="14.75" style="45" customWidth="1"/>
    <col min="9686" max="9687" width="15.75" style="45" customWidth="1"/>
    <col min="9688" max="9688" width="13.3833333333333" style="45" customWidth="1"/>
    <col min="9689" max="9689" width="16.3833333333333" style="45" customWidth="1"/>
    <col min="9690" max="9690" width="13" style="45" customWidth="1"/>
    <col min="9691" max="9691" width="10.8833333333333" style="45" customWidth="1"/>
    <col min="9692" max="9692" width="13" style="45" customWidth="1"/>
    <col min="9693" max="9693" width="11.1333333333333" style="45" customWidth="1"/>
    <col min="9694" max="9694" width="10.5" style="45" customWidth="1"/>
    <col min="9695" max="9939" width="9" style="45"/>
    <col min="9940" max="9940" width="36.1333333333333" style="45" customWidth="1"/>
    <col min="9941" max="9941" width="14.75" style="45" customWidth="1"/>
    <col min="9942" max="9943" width="15.75" style="45" customWidth="1"/>
    <col min="9944" max="9944" width="13.3833333333333" style="45" customWidth="1"/>
    <col min="9945" max="9945" width="16.3833333333333" style="45" customWidth="1"/>
    <col min="9946" max="9946" width="13" style="45" customWidth="1"/>
    <col min="9947" max="9947" width="10.8833333333333" style="45" customWidth="1"/>
    <col min="9948" max="9948" width="13" style="45" customWidth="1"/>
    <col min="9949" max="9949" width="11.1333333333333" style="45" customWidth="1"/>
    <col min="9950" max="9950" width="10.5" style="45" customWidth="1"/>
    <col min="9951" max="10195" width="9" style="45"/>
    <col min="10196" max="10196" width="36.1333333333333" style="45" customWidth="1"/>
    <col min="10197" max="10197" width="14.75" style="45" customWidth="1"/>
    <col min="10198" max="10199" width="15.75" style="45" customWidth="1"/>
    <col min="10200" max="10200" width="13.3833333333333" style="45" customWidth="1"/>
    <col min="10201" max="10201" width="16.3833333333333" style="45" customWidth="1"/>
    <col min="10202" max="10202" width="13" style="45" customWidth="1"/>
    <col min="10203" max="10203" width="10.8833333333333" style="45" customWidth="1"/>
    <col min="10204" max="10204" width="13" style="45" customWidth="1"/>
    <col min="10205" max="10205" width="11.1333333333333" style="45" customWidth="1"/>
    <col min="10206" max="10206" width="10.5" style="45" customWidth="1"/>
    <col min="10207" max="10451" width="9" style="45"/>
    <col min="10452" max="10452" width="36.1333333333333" style="45" customWidth="1"/>
    <col min="10453" max="10453" width="14.75" style="45" customWidth="1"/>
    <col min="10454" max="10455" width="15.75" style="45" customWidth="1"/>
    <col min="10456" max="10456" width="13.3833333333333" style="45" customWidth="1"/>
    <col min="10457" max="10457" width="16.3833333333333" style="45" customWidth="1"/>
    <col min="10458" max="10458" width="13" style="45" customWidth="1"/>
    <col min="10459" max="10459" width="10.8833333333333" style="45" customWidth="1"/>
    <col min="10460" max="10460" width="13" style="45" customWidth="1"/>
    <col min="10461" max="10461" width="11.1333333333333" style="45" customWidth="1"/>
    <col min="10462" max="10462" width="10.5" style="45" customWidth="1"/>
    <col min="10463" max="10707" width="9" style="45"/>
    <col min="10708" max="10708" width="36.1333333333333" style="45" customWidth="1"/>
    <col min="10709" max="10709" width="14.75" style="45" customWidth="1"/>
    <col min="10710" max="10711" width="15.75" style="45" customWidth="1"/>
    <col min="10712" max="10712" width="13.3833333333333" style="45" customWidth="1"/>
    <col min="10713" max="10713" width="16.3833333333333" style="45" customWidth="1"/>
    <col min="10714" max="10714" width="13" style="45" customWidth="1"/>
    <col min="10715" max="10715" width="10.8833333333333" style="45" customWidth="1"/>
    <col min="10716" max="10716" width="13" style="45" customWidth="1"/>
    <col min="10717" max="10717" width="11.1333333333333" style="45" customWidth="1"/>
    <col min="10718" max="10718" width="10.5" style="45" customWidth="1"/>
    <col min="10719" max="10963" width="9" style="45"/>
    <col min="10964" max="10964" width="36.1333333333333" style="45" customWidth="1"/>
    <col min="10965" max="10965" width="14.75" style="45" customWidth="1"/>
    <col min="10966" max="10967" width="15.75" style="45" customWidth="1"/>
    <col min="10968" max="10968" width="13.3833333333333" style="45" customWidth="1"/>
    <col min="10969" max="10969" width="16.3833333333333" style="45" customWidth="1"/>
    <col min="10970" max="10970" width="13" style="45" customWidth="1"/>
    <col min="10971" max="10971" width="10.8833333333333" style="45" customWidth="1"/>
    <col min="10972" max="10972" width="13" style="45" customWidth="1"/>
    <col min="10973" max="10973" width="11.1333333333333" style="45" customWidth="1"/>
    <col min="10974" max="10974" width="10.5" style="45" customWidth="1"/>
    <col min="10975" max="11219" width="9" style="45"/>
    <col min="11220" max="11220" width="36.1333333333333" style="45" customWidth="1"/>
    <col min="11221" max="11221" width="14.75" style="45" customWidth="1"/>
    <col min="11222" max="11223" width="15.75" style="45" customWidth="1"/>
    <col min="11224" max="11224" width="13.3833333333333" style="45" customWidth="1"/>
    <col min="11225" max="11225" width="16.3833333333333" style="45" customWidth="1"/>
    <col min="11226" max="11226" width="13" style="45" customWidth="1"/>
    <col min="11227" max="11227" width="10.8833333333333" style="45" customWidth="1"/>
    <col min="11228" max="11228" width="13" style="45" customWidth="1"/>
    <col min="11229" max="11229" width="11.1333333333333" style="45" customWidth="1"/>
    <col min="11230" max="11230" width="10.5" style="45" customWidth="1"/>
    <col min="11231" max="11475" width="9" style="45"/>
    <col min="11476" max="11476" width="36.1333333333333" style="45" customWidth="1"/>
    <col min="11477" max="11477" width="14.75" style="45" customWidth="1"/>
    <col min="11478" max="11479" width="15.75" style="45" customWidth="1"/>
    <col min="11480" max="11480" width="13.3833333333333" style="45" customWidth="1"/>
    <col min="11481" max="11481" width="16.3833333333333" style="45" customWidth="1"/>
    <col min="11482" max="11482" width="13" style="45" customWidth="1"/>
    <col min="11483" max="11483" width="10.8833333333333" style="45" customWidth="1"/>
    <col min="11484" max="11484" width="13" style="45" customWidth="1"/>
    <col min="11485" max="11485" width="11.1333333333333" style="45" customWidth="1"/>
    <col min="11486" max="11486" width="10.5" style="45" customWidth="1"/>
    <col min="11487" max="11731" width="9" style="45"/>
    <col min="11732" max="11732" width="36.1333333333333" style="45" customWidth="1"/>
    <col min="11733" max="11733" width="14.75" style="45" customWidth="1"/>
    <col min="11734" max="11735" width="15.75" style="45" customWidth="1"/>
    <col min="11736" max="11736" width="13.3833333333333" style="45" customWidth="1"/>
    <col min="11737" max="11737" width="16.3833333333333" style="45" customWidth="1"/>
    <col min="11738" max="11738" width="13" style="45" customWidth="1"/>
    <col min="11739" max="11739" width="10.8833333333333" style="45" customWidth="1"/>
    <col min="11740" max="11740" width="13" style="45" customWidth="1"/>
    <col min="11741" max="11741" width="11.1333333333333" style="45" customWidth="1"/>
    <col min="11742" max="11742" width="10.5" style="45" customWidth="1"/>
    <col min="11743" max="11987" width="9" style="45"/>
    <col min="11988" max="11988" width="36.1333333333333" style="45" customWidth="1"/>
    <col min="11989" max="11989" width="14.75" style="45" customWidth="1"/>
    <col min="11990" max="11991" width="15.75" style="45" customWidth="1"/>
    <col min="11992" max="11992" width="13.3833333333333" style="45" customWidth="1"/>
    <col min="11993" max="11993" width="16.3833333333333" style="45" customWidth="1"/>
    <col min="11994" max="11994" width="13" style="45" customWidth="1"/>
    <col min="11995" max="11995" width="10.8833333333333" style="45" customWidth="1"/>
    <col min="11996" max="11996" width="13" style="45" customWidth="1"/>
    <col min="11997" max="11997" width="11.1333333333333" style="45" customWidth="1"/>
    <col min="11998" max="11998" width="10.5" style="45" customWidth="1"/>
    <col min="11999" max="12243" width="9" style="45"/>
    <col min="12244" max="12244" width="36.1333333333333" style="45" customWidth="1"/>
    <col min="12245" max="12245" width="14.75" style="45" customWidth="1"/>
    <col min="12246" max="12247" width="15.75" style="45" customWidth="1"/>
    <col min="12248" max="12248" width="13.3833333333333" style="45" customWidth="1"/>
    <col min="12249" max="12249" width="16.3833333333333" style="45" customWidth="1"/>
    <col min="12250" max="12250" width="13" style="45" customWidth="1"/>
    <col min="12251" max="12251" width="10.8833333333333" style="45" customWidth="1"/>
    <col min="12252" max="12252" width="13" style="45" customWidth="1"/>
    <col min="12253" max="12253" width="11.1333333333333" style="45" customWidth="1"/>
    <col min="12254" max="12254" width="10.5" style="45" customWidth="1"/>
    <col min="12255" max="12499" width="9" style="45"/>
    <col min="12500" max="12500" width="36.1333333333333" style="45" customWidth="1"/>
    <col min="12501" max="12501" width="14.75" style="45" customWidth="1"/>
    <col min="12502" max="12503" width="15.75" style="45" customWidth="1"/>
    <col min="12504" max="12504" width="13.3833333333333" style="45" customWidth="1"/>
    <col min="12505" max="12505" width="16.3833333333333" style="45" customWidth="1"/>
    <col min="12506" max="12506" width="13" style="45" customWidth="1"/>
    <col min="12507" max="12507" width="10.8833333333333" style="45" customWidth="1"/>
    <col min="12508" max="12508" width="13" style="45" customWidth="1"/>
    <col min="12509" max="12509" width="11.1333333333333" style="45" customWidth="1"/>
    <col min="12510" max="12510" width="10.5" style="45" customWidth="1"/>
    <col min="12511" max="12755" width="9" style="45"/>
    <col min="12756" max="12756" width="36.1333333333333" style="45" customWidth="1"/>
    <col min="12757" max="12757" width="14.75" style="45" customWidth="1"/>
    <col min="12758" max="12759" width="15.75" style="45" customWidth="1"/>
    <col min="12760" max="12760" width="13.3833333333333" style="45" customWidth="1"/>
    <col min="12761" max="12761" width="16.3833333333333" style="45" customWidth="1"/>
    <col min="12762" max="12762" width="13" style="45" customWidth="1"/>
    <col min="12763" max="12763" width="10.8833333333333" style="45" customWidth="1"/>
    <col min="12764" max="12764" width="13" style="45" customWidth="1"/>
    <col min="12765" max="12765" width="11.1333333333333" style="45" customWidth="1"/>
    <col min="12766" max="12766" width="10.5" style="45" customWidth="1"/>
    <col min="12767" max="13011" width="9" style="45"/>
    <col min="13012" max="13012" width="36.1333333333333" style="45" customWidth="1"/>
    <col min="13013" max="13013" width="14.75" style="45" customWidth="1"/>
    <col min="13014" max="13015" width="15.75" style="45" customWidth="1"/>
    <col min="13016" max="13016" width="13.3833333333333" style="45" customWidth="1"/>
    <col min="13017" max="13017" width="16.3833333333333" style="45" customWidth="1"/>
    <col min="13018" max="13018" width="13" style="45" customWidth="1"/>
    <col min="13019" max="13019" width="10.8833333333333" style="45" customWidth="1"/>
    <col min="13020" max="13020" width="13" style="45" customWidth="1"/>
    <col min="13021" max="13021" width="11.1333333333333" style="45" customWidth="1"/>
    <col min="13022" max="13022" width="10.5" style="45" customWidth="1"/>
    <col min="13023" max="13267" width="9" style="45"/>
    <col min="13268" max="13268" width="36.1333333333333" style="45" customWidth="1"/>
    <col min="13269" max="13269" width="14.75" style="45" customWidth="1"/>
    <col min="13270" max="13271" width="15.75" style="45" customWidth="1"/>
    <col min="13272" max="13272" width="13.3833333333333" style="45" customWidth="1"/>
    <col min="13273" max="13273" width="16.3833333333333" style="45" customWidth="1"/>
    <col min="13274" max="13274" width="13" style="45" customWidth="1"/>
    <col min="13275" max="13275" width="10.8833333333333" style="45" customWidth="1"/>
    <col min="13276" max="13276" width="13" style="45" customWidth="1"/>
    <col min="13277" max="13277" width="11.1333333333333" style="45" customWidth="1"/>
    <col min="13278" max="13278" width="10.5" style="45" customWidth="1"/>
    <col min="13279" max="13523" width="9" style="45"/>
    <col min="13524" max="13524" width="36.1333333333333" style="45" customWidth="1"/>
    <col min="13525" max="13525" width="14.75" style="45" customWidth="1"/>
    <col min="13526" max="13527" width="15.75" style="45" customWidth="1"/>
    <col min="13528" max="13528" width="13.3833333333333" style="45" customWidth="1"/>
    <col min="13529" max="13529" width="16.3833333333333" style="45" customWidth="1"/>
    <col min="13530" max="13530" width="13" style="45" customWidth="1"/>
    <col min="13531" max="13531" width="10.8833333333333" style="45" customWidth="1"/>
    <col min="13532" max="13532" width="13" style="45" customWidth="1"/>
    <col min="13533" max="13533" width="11.1333333333333" style="45" customWidth="1"/>
    <col min="13534" max="13534" width="10.5" style="45" customWidth="1"/>
    <col min="13535" max="13779" width="9" style="45"/>
    <col min="13780" max="13780" width="36.1333333333333" style="45" customWidth="1"/>
    <col min="13781" max="13781" width="14.75" style="45" customWidth="1"/>
    <col min="13782" max="13783" width="15.75" style="45" customWidth="1"/>
    <col min="13784" max="13784" width="13.3833333333333" style="45" customWidth="1"/>
    <col min="13785" max="13785" width="16.3833333333333" style="45" customWidth="1"/>
    <col min="13786" max="13786" width="13" style="45" customWidth="1"/>
    <col min="13787" max="13787" width="10.8833333333333" style="45" customWidth="1"/>
    <col min="13788" max="13788" width="13" style="45" customWidth="1"/>
    <col min="13789" max="13789" width="11.1333333333333" style="45" customWidth="1"/>
    <col min="13790" max="13790" width="10.5" style="45" customWidth="1"/>
    <col min="13791" max="14035" width="9" style="45"/>
    <col min="14036" max="14036" width="36.1333333333333" style="45" customWidth="1"/>
    <col min="14037" max="14037" width="14.75" style="45" customWidth="1"/>
    <col min="14038" max="14039" width="15.75" style="45" customWidth="1"/>
    <col min="14040" max="14040" width="13.3833333333333" style="45" customWidth="1"/>
    <col min="14041" max="14041" width="16.3833333333333" style="45" customWidth="1"/>
    <col min="14042" max="14042" width="13" style="45" customWidth="1"/>
    <col min="14043" max="14043" width="10.8833333333333" style="45" customWidth="1"/>
    <col min="14044" max="14044" width="13" style="45" customWidth="1"/>
    <col min="14045" max="14045" width="11.1333333333333" style="45" customWidth="1"/>
    <col min="14046" max="14046" width="10.5" style="45" customWidth="1"/>
    <col min="14047" max="14291" width="9" style="45"/>
    <col min="14292" max="14292" width="36.1333333333333" style="45" customWidth="1"/>
    <col min="14293" max="14293" width="14.75" style="45" customWidth="1"/>
    <col min="14294" max="14295" width="15.75" style="45" customWidth="1"/>
    <col min="14296" max="14296" width="13.3833333333333" style="45" customWidth="1"/>
    <col min="14297" max="14297" width="16.3833333333333" style="45" customWidth="1"/>
    <col min="14298" max="14298" width="13" style="45" customWidth="1"/>
    <col min="14299" max="14299" width="10.8833333333333" style="45" customWidth="1"/>
    <col min="14300" max="14300" width="13" style="45" customWidth="1"/>
    <col min="14301" max="14301" width="11.1333333333333" style="45" customWidth="1"/>
    <col min="14302" max="14302" width="10.5" style="45" customWidth="1"/>
    <col min="14303" max="14547" width="9" style="45"/>
    <col min="14548" max="14548" width="36.1333333333333" style="45" customWidth="1"/>
    <col min="14549" max="14549" width="14.75" style="45" customWidth="1"/>
    <col min="14550" max="14551" width="15.75" style="45" customWidth="1"/>
    <col min="14552" max="14552" width="13.3833333333333" style="45" customWidth="1"/>
    <col min="14553" max="14553" width="16.3833333333333" style="45" customWidth="1"/>
    <col min="14554" max="14554" width="13" style="45" customWidth="1"/>
    <col min="14555" max="14555" width="10.8833333333333" style="45" customWidth="1"/>
    <col min="14556" max="14556" width="13" style="45" customWidth="1"/>
    <col min="14557" max="14557" width="11.1333333333333" style="45" customWidth="1"/>
    <col min="14558" max="14558" width="10.5" style="45" customWidth="1"/>
    <col min="14559" max="14803" width="9" style="45"/>
    <col min="14804" max="14804" width="36.1333333333333" style="45" customWidth="1"/>
    <col min="14805" max="14805" width="14.75" style="45" customWidth="1"/>
    <col min="14806" max="14807" width="15.75" style="45" customWidth="1"/>
    <col min="14808" max="14808" width="13.3833333333333" style="45" customWidth="1"/>
    <col min="14809" max="14809" width="16.3833333333333" style="45" customWidth="1"/>
    <col min="14810" max="14810" width="13" style="45" customWidth="1"/>
    <col min="14811" max="14811" width="10.8833333333333" style="45" customWidth="1"/>
    <col min="14812" max="14812" width="13" style="45" customWidth="1"/>
    <col min="14813" max="14813" width="11.1333333333333" style="45" customWidth="1"/>
    <col min="14814" max="14814" width="10.5" style="45" customWidth="1"/>
    <col min="14815" max="15059" width="9" style="45"/>
    <col min="15060" max="15060" width="36.1333333333333" style="45" customWidth="1"/>
    <col min="15061" max="15061" width="14.75" style="45" customWidth="1"/>
    <col min="15062" max="15063" width="15.75" style="45" customWidth="1"/>
    <col min="15064" max="15064" width="13.3833333333333" style="45" customWidth="1"/>
    <col min="15065" max="15065" width="16.3833333333333" style="45" customWidth="1"/>
    <col min="15066" max="15066" width="13" style="45" customWidth="1"/>
    <col min="15067" max="15067" width="10.8833333333333" style="45" customWidth="1"/>
    <col min="15068" max="15068" width="13" style="45" customWidth="1"/>
    <col min="15069" max="15069" width="11.1333333333333" style="45" customWidth="1"/>
    <col min="15070" max="15070" width="10.5" style="45" customWidth="1"/>
    <col min="15071" max="15315" width="9" style="45"/>
    <col min="15316" max="15316" width="36.1333333333333" style="45" customWidth="1"/>
    <col min="15317" max="15317" width="14.75" style="45" customWidth="1"/>
    <col min="15318" max="15319" width="15.75" style="45" customWidth="1"/>
    <col min="15320" max="15320" width="13.3833333333333" style="45" customWidth="1"/>
    <col min="15321" max="15321" width="16.3833333333333" style="45" customWidth="1"/>
    <col min="15322" max="15322" width="13" style="45" customWidth="1"/>
    <col min="15323" max="15323" width="10.8833333333333" style="45" customWidth="1"/>
    <col min="15324" max="15324" width="13" style="45" customWidth="1"/>
    <col min="15325" max="15325" width="11.1333333333333" style="45" customWidth="1"/>
    <col min="15326" max="15326" width="10.5" style="45" customWidth="1"/>
    <col min="15327" max="15571" width="9" style="45"/>
    <col min="15572" max="15572" width="36.1333333333333" style="45" customWidth="1"/>
    <col min="15573" max="15573" width="14.75" style="45" customWidth="1"/>
    <col min="15574" max="15575" width="15.75" style="45" customWidth="1"/>
    <col min="15576" max="15576" width="13.3833333333333" style="45" customWidth="1"/>
    <col min="15577" max="15577" width="16.3833333333333" style="45" customWidth="1"/>
    <col min="15578" max="15578" width="13" style="45" customWidth="1"/>
    <col min="15579" max="15579" width="10.8833333333333" style="45" customWidth="1"/>
    <col min="15580" max="15580" width="13" style="45" customWidth="1"/>
    <col min="15581" max="15581" width="11.1333333333333" style="45" customWidth="1"/>
    <col min="15582" max="15582" width="10.5" style="45" customWidth="1"/>
    <col min="15583" max="15827" width="9" style="45"/>
    <col min="15828" max="15828" width="36.1333333333333" style="45" customWidth="1"/>
    <col min="15829" max="15829" width="14.75" style="45" customWidth="1"/>
    <col min="15830" max="15831" width="15.75" style="45" customWidth="1"/>
    <col min="15832" max="15832" width="13.3833333333333" style="45" customWidth="1"/>
    <col min="15833" max="15833" width="16.3833333333333" style="45" customWidth="1"/>
    <col min="15834" max="15834" width="13" style="45" customWidth="1"/>
    <col min="15835" max="15835" width="10.8833333333333" style="45" customWidth="1"/>
    <col min="15836" max="15836" width="13" style="45" customWidth="1"/>
    <col min="15837" max="15837" width="11.1333333333333" style="45" customWidth="1"/>
    <col min="15838" max="15838" width="10.5" style="45" customWidth="1"/>
    <col min="15839" max="16083" width="9" style="45"/>
    <col min="16084" max="16084" width="36.1333333333333" style="45" customWidth="1"/>
    <col min="16085" max="16085" width="14.75" style="45" customWidth="1"/>
    <col min="16086" max="16087" width="15.75" style="45" customWidth="1"/>
    <col min="16088" max="16088" width="13.3833333333333" style="45" customWidth="1"/>
    <col min="16089" max="16089" width="16.3833333333333" style="45" customWidth="1"/>
    <col min="16090" max="16090" width="13" style="45" customWidth="1"/>
    <col min="16091" max="16091" width="10.8833333333333" style="45" customWidth="1"/>
    <col min="16092" max="16092" width="13" style="45" customWidth="1"/>
    <col min="16093" max="16093" width="11.1333333333333" style="45" customWidth="1"/>
    <col min="16094" max="16094" width="10.5" style="45" customWidth="1"/>
    <col min="16095" max="16384" width="9" style="45"/>
  </cols>
  <sheetData>
    <row r="1" customHeight="1" spans="1:1">
      <c r="A1" s="43" t="s">
        <v>80</v>
      </c>
    </row>
    <row r="2" ht="22.5" customHeight="1" spans="1:4">
      <c r="A2" s="47" t="s">
        <v>81</v>
      </c>
      <c r="B2" s="47"/>
      <c r="C2" s="47"/>
      <c r="D2" s="47"/>
    </row>
    <row r="3" customHeight="1" spans="1:4">
      <c r="A3" s="48"/>
      <c r="B3" s="48"/>
      <c r="C3" s="49" t="s">
        <v>2</v>
      </c>
      <c r="D3" s="49"/>
    </row>
    <row r="4" s="122" customFormat="1" ht="33.75" customHeight="1" spans="1:7">
      <c r="A4" s="126" t="s">
        <v>3</v>
      </c>
      <c r="B4" s="126" t="s">
        <v>82</v>
      </c>
      <c r="C4" s="126" t="s">
        <v>83</v>
      </c>
      <c r="D4" s="126" t="s">
        <v>84</v>
      </c>
      <c r="G4" s="122" t="s">
        <v>85</v>
      </c>
    </row>
    <row r="5" s="43" customFormat="1" customHeight="1" spans="1:4">
      <c r="A5" s="20" t="s">
        <v>9</v>
      </c>
      <c r="B5" s="138">
        <f>B6+B23</f>
        <v>41859</v>
      </c>
      <c r="C5" s="138">
        <f>SUM(C6,C23)</f>
        <v>41859</v>
      </c>
      <c r="D5" s="128">
        <f>IFERROR(ROUND(C5/B5*100,2),"")</f>
        <v>100</v>
      </c>
    </row>
    <row r="6" customHeight="1" spans="1:4">
      <c r="A6" s="133" t="s">
        <v>10</v>
      </c>
      <c r="B6" s="138">
        <f>SUM(B7,B9:B11,B13:B22)</f>
        <v>29273</v>
      </c>
      <c r="C6" s="138">
        <f>SUM(C7,C9:C11,C13:C22)</f>
        <v>29273</v>
      </c>
      <c r="D6" s="128">
        <f t="shared" ref="D6:D40" si="0">IFERROR(ROUND(C6/B6*100,2),"")</f>
        <v>100</v>
      </c>
    </row>
    <row r="7" customHeight="1" spans="1:7">
      <c r="A7" s="26" t="s">
        <v>11</v>
      </c>
      <c r="B7" s="139">
        <v>15586</v>
      </c>
      <c r="C7" s="140">
        <v>15586</v>
      </c>
      <c r="D7" s="128">
        <f t="shared" si="0"/>
        <v>100</v>
      </c>
      <c r="G7" s="141">
        <v>719305</v>
      </c>
    </row>
    <row r="8" hidden="1" customHeight="1" spans="1:7">
      <c r="A8" s="26" t="s">
        <v>12</v>
      </c>
      <c r="B8" s="139"/>
      <c r="C8" s="140">
        <v>2855</v>
      </c>
      <c r="D8" s="128" t="str">
        <f t="shared" si="0"/>
        <v/>
      </c>
      <c r="G8" s="141"/>
    </row>
    <row r="9" customHeight="1" spans="1:7">
      <c r="A9" s="26" t="s">
        <v>13</v>
      </c>
      <c r="B9" s="139">
        <v>2855</v>
      </c>
      <c r="C9" s="140">
        <v>2855</v>
      </c>
      <c r="D9" s="128">
        <f t="shared" si="0"/>
        <v>100</v>
      </c>
      <c r="G9" s="141">
        <v>261776</v>
      </c>
    </row>
    <row r="10" customHeight="1" spans="1:7">
      <c r="A10" s="26" t="s">
        <v>14</v>
      </c>
      <c r="B10" s="139">
        <v>681</v>
      </c>
      <c r="C10" s="140">
        <v>681</v>
      </c>
      <c r="D10" s="128">
        <f t="shared" si="0"/>
        <v>100</v>
      </c>
      <c r="G10" s="141">
        <v>50568</v>
      </c>
    </row>
    <row r="11" customHeight="1" spans="1:7">
      <c r="A11" s="26" t="s">
        <v>15</v>
      </c>
      <c r="B11" s="139">
        <v>553</v>
      </c>
      <c r="C11" s="140">
        <v>553</v>
      </c>
      <c r="D11" s="128">
        <f t="shared" si="0"/>
        <v>100</v>
      </c>
      <c r="G11" s="141">
        <v>55907</v>
      </c>
    </row>
    <row r="12" customHeight="1" spans="1:7">
      <c r="A12" s="26" t="s">
        <v>86</v>
      </c>
      <c r="B12" s="84"/>
      <c r="C12" s="139"/>
      <c r="D12" s="128"/>
      <c r="G12" s="141"/>
    </row>
    <row r="13" customHeight="1" spans="1:7">
      <c r="A13" s="26" t="s">
        <v>16</v>
      </c>
      <c r="B13" s="139">
        <v>1804</v>
      </c>
      <c r="C13" s="140">
        <v>1804</v>
      </c>
      <c r="D13" s="128">
        <f t="shared" si="0"/>
        <v>100</v>
      </c>
      <c r="G13" s="141">
        <v>73023</v>
      </c>
    </row>
    <row r="14" customHeight="1" spans="1:7">
      <c r="A14" s="26" t="s">
        <v>17</v>
      </c>
      <c r="B14" s="139">
        <v>1767</v>
      </c>
      <c r="C14" s="140">
        <v>1767</v>
      </c>
      <c r="D14" s="128">
        <f t="shared" si="0"/>
        <v>100</v>
      </c>
      <c r="G14" s="141">
        <v>60820</v>
      </c>
    </row>
    <row r="15" customHeight="1" spans="1:7">
      <c r="A15" s="26" t="s">
        <v>18</v>
      </c>
      <c r="B15" s="139">
        <v>708</v>
      </c>
      <c r="C15" s="140">
        <v>708</v>
      </c>
      <c r="D15" s="128">
        <f t="shared" si="0"/>
        <v>100</v>
      </c>
      <c r="G15" s="141">
        <v>32376</v>
      </c>
    </row>
    <row r="16" customHeight="1" spans="1:7">
      <c r="A16" s="26" t="s">
        <v>19</v>
      </c>
      <c r="B16" s="139">
        <v>3825</v>
      </c>
      <c r="C16" s="140">
        <v>3825</v>
      </c>
      <c r="D16" s="128">
        <f t="shared" si="0"/>
        <v>100</v>
      </c>
      <c r="G16" s="141">
        <v>92327</v>
      </c>
    </row>
    <row r="17" customHeight="1" spans="1:7">
      <c r="A17" s="26" t="s">
        <v>20</v>
      </c>
      <c r="B17" s="139">
        <v>136</v>
      </c>
      <c r="C17" s="140">
        <v>136</v>
      </c>
      <c r="D17" s="128">
        <f t="shared" si="0"/>
        <v>100</v>
      </c>
      <c r="G17" s="141">
        <v>131503</v>
      </c>
    </row>
    <row r="18" customHeight="1" spans="1:7">
      <c r="A18" s="26" t="s">
        <v>21</v>
      </c>
      <c r="B18" s="139">
        <v>1101</v>
      </c>
      <c r="C18" s="140">
        <v>1101</v>
      </c>
      <c r="D18" s="128">
        <f t="shared" si="0"/>
        <v>100</v>
      </c>
      <c r="G18" s="141">
        <v>45147</v>
      </c>
    </row>
    <row r="19" customHeight="1" spans="1:7">
      <c r="A19" s="26" t="s">
        <v>22</v>
      </c>
      <c r="B19" s="84"/>
      <c r="C19" s="139"/>
      <c r="D19" s="128" t="str">
        <f t="shared" si="0"/>
        <v/>
      </c>
      <c r="G19" s="141">
        <v>60675</v>
      </c>
    </row>
    <row r="20" customHeight="1" spans="1:7">
      <c r="A20" s="26" t="s">
        <v>23</v>
      </c>
      <c r="B20" s="84"/>
      <c r="C20" s="139"/>
      <c r="D20" s="128" t="str">
        <f t="shared" si="0"/>
        <v/>
      </c>
      <c r="G20" s="141">
        <v>148373</v>
      </c>
    </row>
    <row r="21" customHeight="1" spans="1:7">
      <c r="A21" s="26" t="s">
        <v>24</v>
      </c>
      <c r="B21" s="84">
        <v>257</v>
      </c>
      <c r="C21" s="140">
        <v>257</v>
      </c>
      <c r="D21" s="128">
        <f t="shared" si="0"/>
        <v>100</v>
      </c>
      <c r="G21" s="141">
        <v>4922</v>
      </c>
    </row>
    <row r="22" customHeight="1" spans="1:7">
      <c r="A22" s="26" t="s">
        <v>25</v>
      </c>
      <c r="B22" s="84"/>
      <c r="C22" s="139"/>
      <c r="D22" s="128" t="str">
        <f t="shared" si="0"/>
        <v/>
      </c>
      <c r="G22" s="142">
        <v>785</v>
      </c>
    </row>
    <row r="23" customHeight="1" spans="1:7">
      <c r="A23" s="133" t="s">
        <v>26</v>
      </c>
      <c r="B23" s="138">
        <f>SUM(B24:B31)</f>
        <v>12586</v>
      </c>
      <c r="C23" s="138">
        <f>SUM(C24:C31)</f>
        <v>12586</v>
      </c>
      <c r="D23" s="128">
        <f t="shared" si="0"/>
        <v>100</v>
      </c>
      <c r="G23" s="141"/>
    </row>
    <row r="24" customHeight="1" spans="1:7">
      <c r="A24" s="26" t="s">
        <v>27</v>
      </c>
      <c r="B24" s="140">
        <v>1013</v>
      </c>
      <c r="C24" s="140">
        <v>1013</v>
      </c>
      <c r="D24" s="128">
        <f t="shared" si="0"/>
        <v>100</v>
      </c>
      <c r="G24" s="141">
        <v>128257</v>
      </c>
    </row>
    <row r="25" customHeight="1" spans="1:7">
      <c r="A25" s="26" t="s">
        <v>28</v>
      </c>
      <c r="B25" s="140">
        <v>829</v>
      </c>
      <c r="C25" s="140">
        <v>829</v>
      </c>
      <c r="D25" s="128">
        <f t="shared" si="0"/>
        <v>100</v>
      </c>
      <c r="G25" s="141">
        <v>59397</v>
      </c>
    </row>
    <row r="26" customHeight="1" spans="1:7">
      <c r="A26" s="26" t="s">
        <v>29</v>
      </c>
      <c r="B26" s="140">
        <v>8126</v>
      </c>
      <c r="C26" s="140">
        <v>8126</v>
      </c>
      <c r="D26" s="128">
        <f t="shared" si="0"/>
        <v>100</v>
      </c>
      <c r="G26" s="141">
        <v>120475</v>
      </c>
    </row>
    <row r="27" customHeight="1" spans="1:7">
      <c r="A27" s="26" t="s">
        <v>30</v>
      </c>
      <c r="B27" s="140"/>
      <c r="C27" s="140"/>
      <c r="D27" s="128" t="str">
        <f t="shared" si="0"/>
        <v/>
      </c>
      <c r="G27" s="141">
        <v>122391</v>
      </c>
    </row>
    <row r="28" customHeight="1" spans="1:7">
      <c r="A28" s="26" t="s">
        <v>31</v>
      </c>
      <c r="B28" s="140">
        <v>2202</v>
      </c>
      <c r="C28" s="140">
        <v>2202</v>
      </c>
      <c r="D28" s="128">
        <f t="shared" si="0"/>
        <v>100</v>
      </c>
      <c r="G28" s="141">
        <v>84798</v>
      </c>
    </row>
    <row r="29" customHeight="1" spans="1:7">
      <c r="A29" s="26" t="s">
        <v>32</v>
      </c>
      <c r="B29" s="140">
        <v>207</v>
      </c>
      <c r="C29" s="140">
        <v>207</v>
      </c>
      <c r="D29" s="128">
        <f t="shared" si="0"/>
        <v>100</v>
      </c>
      <c r="G29" s="141">
        <v>6715</v>
      </c>
    </row>
    <row r="30" customHeight="1" spans="1:7">
      <c r="A30" s="26" t="s">
        <v>33</v>
      </c>
      <c r="B30" s="140">
        <v>86</v>
      </c>
      <c r="C30" s="140">
        <v>86</v>
      </c>
      <c r="D30" s="128">
        <f t="shared" si="0"/>
        <v>100</v>
      </c>
      <c r="G30" s="143">
        <v>54985</v>
      </c>
    </row>
    <row r="31" customHeight="1" spans="1:7">
      <c r="A31" s="26" t="s">
        <v>34</v>
      </c>
      <c r="B31" s="140">
        <v>123</v>
      </c>
      <c r="C31" s="140">
        <v>123</v>
      </c>
      <c r="D31" s="128">
        <f t="shared" si="0"/>
        <v>100</v>
      </c>
      <c r="G31" s="143">
        <v>125040</v>
      </c>
    </row>
    <row r="32" customHeight="1" spans="1:4">
      <c r="A32" s="144" t="s">
        <v>35</v>
      </c>
      <c r="B32" s="138">
        <f>SUM(B33:B35)</f>
        <v>79763</v>
      </c>
      <c r="C32" s="138">
        <f>SUM(C33:C35)</f>
        <v>49459</v>
      </c>
      <c r="D32" s="128">
        <f t="shared" si="0"/>
        <v>62.01</v>
      </c>
    </row>
    <row r="33" customHeight="1" spans="1:4">
      <c r="A33" s="145" t="s">
        <v>36</v>
      </c>
      <c r="B33" s="139">
        <v>2454</v>
      </c>
      <c r="C33" s="139">
        <v>2454</v>
      </c>
      <c r="D33" s="128">
        <f t="shared" si="0"/>
        <v>100</v>
      </c>
    </row>
    <row r="34" customHeight="1" spans="1:4">
      <c r="A34" s="145" t="s">
        <v>37</v>
      </c>
      <c r="B34" s="139">
        <v>69193</v>
      </c>
      <c r="C34" s="139">
        <v>39000</v>
      </c>
      <c r="D34" s="128">
        <f t="shared" si="0"/>
        <v>56.36</v>
      </c>
    </row>
    <row r="35" customHeight="1" spans="1:4">
      <c r="A35" s="145" t="s">
        <v>38</v>
      </c>
      <c r="B35" s="139">
        <v>8116</v>
      </c>
      <c r="C35" s="139">
        <v>8005</v>
      </c>
      <c r="D35" s="128">
        <f t="shared" si="0"/>
        <v>98.63</v>
      </c>
    </row>
    <row r="36" customHeight="1" spans="1:4">
      <c r="A36" s="146" t="s">
        <v>39</v>
      </c>
      <c r="B36" s="138">
        <v>2424</v>
      </c>
      <c r="C36" s="138">
        <v>27248</v>
      </c>
      <c r="D36" s="128">
        <f t="shared" si="0"/>
        <v>1124.09</v>
      </c>
    </row>
    <row r="37" customHeight="1" spans="1:4">
      <c r="A37" s="144" t="s">
        <v>40</v>
      </c>
      <c r="B37" s="138">
        <v>7753</v>
      </c>
      <c r="C37" s="138"/>
      <c r="D37" s="128">
        <f t="shared" si="0"/>
        <v>0</v>
      </c>
    </row>
    <row r="38" customHeight="1" spans="1:4">
      <c r="A38" s="144" t="s">
        <v>41</v>
      </c>
      <c r="B38" s="138">
        <v>474</v>
      </c>
      <c r="C38" s="138">
        <v>59</v>
      </c>
      <c r="D38" s="128">
        <f t="shared" si="0"/>
        <v>12.45</v>
      </c>
    </row>
    <row r="39" customHeight="1" spans="1:4">
      <c r="A39" s="144" t="s">
        <v>42</v>
      </c>
      <c r="B39" s="138"/>
      <c r="C39" s="138"/>
      <c r="D39" s="128" t="str">
        <f t="shared" si="0"/>
        <v/>
      </c>
    </row>
    <row r="40" customHeight="1" spans="1:4">
      <c r="A40" s="144" t="s">
        <v>43</v>
      </c>
      <c r="B40" s="138">
        <f>SUM(B5,B32,B36,B37,B38,B39)</f>
        <v>132273</v>
      </c>
      <c r="C40" s="138">
        <f>SUM(C5,C32,C36,C37,C38,C39)</f>
        <v>118625</v>
      </c>
      <c r="D40" s="128">
        <f t="shared" si="0"/>
        <v>89.68</v>
      </c>
    </row>
    <row r="42" customHeight="1" spans="3:3">
      <c r="C42" s="147"/>
    </row>
  </sheetData>
  <mergeCells count="2">
    <mergeCell ref="A2:D2"/>
    <mergeCell ref="C3:D3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14" workbookViewId="0">
      <selection activeCell="H28" sqref="H28"/>
    </sheetView>
  </sheetViews>
  <sheetFormatPr defaultColWidth="9" defaultRowHeight="21" customHeight="1" outlineLevelCol="6"/>
  <cols>
    <col min="1" max="1" width="43.3833333333333" style="45" customWidth="1"/>
    <col min="2" max="2" width="15" style="124" customWidth="1"/>
    <col min="3" max="3" width="15.6333333333333" style="45" customWidth="1"/>
    <col min="4" max="4" width="13.5" style="45" customWidth="1"/>
    <col min="5" max="5" width="9" style="45"/>
    <col min="6" max="7" width="9" style="45" hidden="1" customWidth="1"/>
    <col min="8" max="219" width="9" style="45"/>
    <col min="220" max="220" width="43.3833333333333" style="45" customWidth="1"/>
    <col min="221" max="221" width="15" style="45" customWidth="1"/>
    <col min="222" max="222" width="15.6333333333333" style="45" customWidth="1"/>
    <col min="223" max="223" width="13.5" style="45" customWidth="1"/>
    <col min="224" max="224" width="11.6333333333333" style="45" customWidth="1"/>
    <col min="225" max="225" width="6.25" style="45" customWidth="1"/>
    <col min="226" max="226" width="14" style="45" customWidth="1"/>
    <col min="227" max="227" width="9.88333333333333" style="45" customWidth="1"/>
    <col min="228" max="228" width="11.1333333333333" style="45" customWidth="1"/>
    <col min="229" max="229" width="9" style="45"/>
    <col min="230" max="230" width="12.8833333333333" style="45" customWidth="1"/>
    <col min="231" max="475" width="9" style="45"/>
    <col min="476" max="476" width="43.3833333333333" style="45" customWidth="1"/>
    <col min="477" max="477" width="15" style="45" customWidth="1"/>
    <col min="478" max="478" width="15.6333333333333" style="45" customWidth="1"/>
    <col min="479" max="479" width="13.5" style="45" customWidth="1"/>
    <col min="480" max="480" width="11.6333333333333" style="45" customWidth="1"/>
    <col min="481" max="481" width="6.25" style="45" customWidth="1"/>
    <col min="482" max="482" width="14" style="45" customWidth="1"/>
    <col min="483" max="483" width="9.88333333333333" style="45" customWidth="1"/>
    <col min="484" max="484" width="11.1333333333333" style="45" customWidth="1"/>
    <col min="485" max="485" width="9" style="45"/>
    <col min="486" max="486" width="12.8833333333333" style="45" customWidth="1"/>
    <col min="487" max="731" width="9" style="45"/>
    <col min="732" max="732" width="43.3833333333333" style="45" customWidth="1"/>
    <col min="733" max="733" width="15" style="45" customWidth="1"/>
    <col min="734" max="734" width="15.6333333333333" style="45" customWidth="1"/>
    <col min="735" max="735" width="13.5" style="45" customWidth="1"/>
    <col min="736" max="736" width="11.6333333333333" style="45" customWidth="1"/>
    <col min="737" max="737" width="6.25" style="45" customWidth="1"/>
    <col min="738" max="738" width="14" style="45" customWidth="1"/>
    <col min="739" max="739" width="9.88333333333333" style="45" customWidth="1"/>
    <col min="740" max="740" width="11.1333333333333" style="45" customWidth="1"/>
    <col min="741" max="741" width="9" style="45"/>
    <col min="742" max="742" width="12.8833333333333" style="45" customWidth="1"/>
    <col min="743" max="987" width="9" style="45"/>
    <col min="988" max="988" width="43.3833333333333" style="45" customWidth="1"/>
    <col min="989" max="989" width="15" style="45" customWidth="1"/>
    <col min="990" max="990" width="15.6333333333333" style="45" customWidth="1"/>
    <col min="991" max="991" width="13.5" style="45" customWidth="1"/>
    <col min="992" max="992" width="11.6333333333333" style="45" customWidth="1"/>
    <col min="993" max="993" width="6.25" style="45" customWidth="1"/>
    <col min="994" max="994" width="14" style="45" customWidth="1"/>
    <col min="995" max="995" width="9.88333333333333" style="45" customWidth="1"/>
    <col min="996" max="996" width="11.1333333333333" style="45" customWidth="1"/>
    <col min="997" max="997" width="9" style="45"/>
    <col min="998" max="998" width="12.8833333333333" style="45" customWidth="1"/>
    <col min="999" max="1243" width="9" style="45"/>
    <col min="1244" max="1244" width="43.3833333333333" style="45" customWidth="1"/>
    <col min="1245" max="1245" width="15" style="45" customWidth="1"/>
    <col min="1246" max="1246" width="15.6333333333333" style="45" customWidth="1"/>
    <col min="1247" max="1247" width="13.5" style="45" customWidth="1"/>
    <col min="1248" max="1248" width="11.6333333333333" style="45" customWidth="1"/>
    <col min="1249" max="1249" width="6.25" style="45" customWidth="1"/>
    <col min="1250" max="1250" width="14" style="45" customWidth="1"/>
    <col min="1251" max="1251" width="9.88333333333333" style="45" customWidth="1"/>
    <col min="1252" max="1252" width="11.1333333333333" style="45" customWidth="1"/>
    <col min="1253" max="1253" width="9" style="45"/>
    <col min="1254" max="1254" width="12.8833333333333" style="45" customWidth="1"/>
    <col min="1255" max="1499" width="9" style="45"/>
    <col min="1500" max="1500" width="43.3833333333333" style="45" customWidth="1"/>
    <col min="1501" max="1501" width="15" style="45" customWidth="1"/>
    <col min="1502" max="1502" width="15.6333333333333" style="45" customWidth="1"/>
    <col min="1503" max="1503" width="13.5" style="45" customWidth="1"/>
    <col min="1504" max="1504" width="11.6333333333333" style="45" customWidth="1"/>
    <col min="1505" max="1505" width="6.25" style="45" customWidth="1"/>
    <col min="1506" max="1506" width="14" style="45" customWidth="1"/>
    <col min="1507" max="1507" width="9.88333333333333" style="45" customWidth="1"/>
    <col min="1508" max="1508" width="11.1333333333333" style="45" customWidth="1"/>
    <col min="1509" max="1509" width="9" style="45"/>
    <col min="1510" max="1510" width="12.8833333333333" style="45" customWidth="1"/>
    <col min="1511" max="1755" width="9" style="45"/>
    <col min="1756" max="1756" width="43.3833333333333" style="45" customWidth="1"/>
    <col min="1757" max="1757" width="15" style="45" customWidth="1"/>
    <col min="1758" max="1758" width="15.6333333333333" style="45" customWidth="1"/>
    <col min="1759" max="1759" width="13.5" style="45" customWidth="1"/>
    <col min="1760" max="1760" width="11.6333333333333" style="45" customWidth="1"/>
    <col min="1761" max="1761" width="6.25" style="45" customWidth="1"/>
    <col min="1762" max="1762" width="14" style="45" customWidth="1"/>
    <col min="1763" max="1763" width="9.88333333333333" style="45" customWidth="1"/>
    <col min="1764" max="1764" width="11.1333333333333" style="45" customWidth="1"/>
    <col min="1765" max="1765" width="9" style="45"/>
    <col min="1766" max="1766" width="12.8833333333333" style="45" customWidth="1"/>
    <col min="1767" max="2011" width="9" style="45"/>
    <col min="2012" max="2012" width="43.3833333333333" style="45" customWidth="1"/>
    <col min="2013" max="2013" width="15" style="45" customWidth="1"/>
    <col min="2014" max="2014" width="15.6333333333333" style="45" customWidth="1"/>
    <col min="2015" max="2015" width="13.5" style="45" customWidth="1"/>
    <col min="2016" max="2016" width="11.6333333333333" style="45" customWidth="1"/>
    <col min="2017" max="2017" width="6.25" style="45" customWidth="1"/>
    <col min="2018" max="2018" width="14" style="45" customWidth="1"/>
    <col min="2019" max="2019" width="9.88333333333333" style="45" customWidth="1"/>
    <col min="2020" max="2020" width="11.1333333333333" style="45" customWidth="1"/>
    <col min="2021" max="2021" width="9" style="45"/>
    <col min="2022" max="2022" width="12.8833333333333" style="45" customWidth="1"/>
    <col min="2023" max="2267" width="9" style="45"/>
    <col min="2268" max="2268" width="43.3833333333333" style="45" customWidth="1"/>
    <col min="2269" max="2269" width="15" style="45" customWidth="1"/>
    <col min="2270" max="2270" width="15.6333333333333" style="45" customWidth="1"/>
    <col min="2271" max="2271" width="13.5" style="45" customWidth="1"/>
    <col min="2272" max="2272" width="11.6333333333333" style="45" customWidth="1"/>
    <col min="2273" max="2273" width="6.25" style="45" customWidth="1"/>
    <col min="2274" max="2274" width="14" style="45" customWidth="1"/>
    <col min="2275" max="2275" width="9.88333333333333" style="45" customWidth="1"/>
    <col min="2276" max="2276" width="11.1333333333333" style="45" customWidth="1"/>
    <col min="2277" max="2277" width="9" style="45"/>
    <col min="2278" max="2278" width="12.8833333333333" style="45" customWidth="1"/>
    <col min="2279" max="2523" width="9" style="45"/>
    <col min="2524" max="2524" width="43.3833333333333" style="45" customWidth="1"/>
    <col min="2525" max="2525" width="15" style="45" customWidth="1"/>
    <col min="2526" max="2526" width="15.6333333333333" style="45" customWidth="1"/>
    <col min="2527" max="2527" width="13.5" style="45" customWidth="1"/>
    <col min="2528" max="2528" width="11.6333333333333" style="45" customWidth="1"/>
    <col min="2529" max="2529" width="6.25" style="45" customWidth="1"/>
    <col min="2530" max="2530" width="14" style="45" customWidth="1"/>
    <col min="2531" max="2531" width="9.88333333333333" style="45" customWidth="1"/>
    <col min="2532" max="2532" width="11.1333333333333" style="45" customWidth="1"/>
    <col min="2533" max="2533" width="9" style="45"/>
    <col min="2534" max="2534" width="12.8833333333333" style="45" customWidth="1"/>
    <col min="2535" max="2779" width="9" style="45"/>
    <col min="2780" max="2780" width="43.3833333333333" style="45" customWidth="1"/>
    <col min="2781" max="2781" width="15" style="45" customWidth="1"/>
    <col min="2782" max="2782" width="15.6333333333333" style="45" customWidth="1"/>
    <col min="2783" max="2783" width="13.5" style="45" customWidth="1"/>
    <col min="2784" max="2784" width="11.6333333333333" style="45" customWidth="1"/>
    <col min="2785" max="2785" width="6.25" style="45" customWidth="1"/>
    <col min="2786" max="2786" width="14" style="45" customWidth="1"/>
    <col min="2787" max="2787" width="9.88333333333333" style="45" customWidth="1"/>
    <col min="2788" max="2788" width="11.1333333333333" style="45" customWidth="1"/>
    <col min="2789" max="2789" width="9" style="45"/>
    <col min="2790" max="2790" width="12.8833333333333" style="45" customWidth="1"/>
    <col min="2791" max="3035" width="9" style="45"/>
    <col min="3036" max="3036" width="43.3833333333333" style="45" customWidth="1"/>
    <col min="3037" max="3037" width="15" style="45" customWidth="1"/>
    <col min="3038" max="3038" width="15.6333333333333" style="45" customWidth="1"/>
    <col min="3039" max="3039" width="13.5" style="45" customWidth="1"/>
    <col min="3040" max="3040" width="11.6333333333333" style="45" customWidth="1"/>
    <col min="3041" max="3041" width="6.25" style="45" customWidth="1"/>
    <col min="3042" max="3042" width="14" style="45" customWidth="1"/>
    <col min="3043" max="3043" width="9.88333333333333" style="45" customWidth="1"/>
    <col min="3044" max="3044" width="11.1333333333333" style="45" customWidth="1"/>
    <col min="3045" max="3045" width="9" style="45"/>
    <col min="3046" max="3046" width="12.8833333333333" style="45" customWidth="1"/>
    <col min="3047" max="3291" width="9" style="45"/>
    <col min="3292" max="3292" width="43.3833333333333" style="45" customWidth="1"/>
    <col min="3293" max="3293" width="15" style="45" customWidth="1"/>
    <col min="3294" max="3294" width="15.6333333333333" style="45" customWidth="1"/>
    <col min="3295" max="3295" width="13.5" style="45" customWidth="1"/>
    <col min="3296" max="3296" width="11.6333333333333" style="45" customWidth="1"/>
    <col min="3297" max="3297" width="6.25" style="45" customWidth="1"/>
    <col min="3298" max="3298" width="14" style="45" customWidth="1"/>
    <col min="3299" max="3299" width="9.88333333333333" style="45" customWidth="1"/>
    <col min="3300" max="3300" width="11.1333333333333" style="45" customWidth="1"/>
    <col min="3301" max="3301" width="9" style="45"/>
    <col min="3302" max="3302" width="12.8833333333333" style="45" customWidth="1"/>
    <col min="3303" max="3547" width="9" style="45"/>
    <col min="3548" max="3548" width="43.3833333333333" style="45" customWidth="1"/>
    <col min="3549" max="3549" width="15" style="45" customWidth="1"/>
    <col min="3550" max="3550" width="15.6333333333333" style="45" customWidth="1"/>
    <col min="3551" max="3551" width="13.5" style="45" customWidth="1"/>
    <col min="3552" max="3552" width="11.6333333333333" style="45" customWidth="1"/>
    <col min="3553" max="3553" width="6.25" style="45" customWidth="1"/>
    <col min="3554" max="3554" width="14" style="45" customWidth="1"/>
    <col min="3555" max="3555" width="9.88333333333333" style="45" customWidth="1"/>
    <col min="3556" max="3556" width="11.1333333333333" style="45" customWidth="1"/>
    <col min="3557" max="3557" width="9" style="45"/>
    <col min="3558" max="3558" width="12.8833333333333" style="45" customWidth="1"/>
    <col min="3559" max="3803" width="9" style="45"/>
    <col min="3804" max="3804" width="43.3833333333333" style="45" customWidth="1"/>
    <col min="3805" max="3805" width="15" style="45" customWidth="1"/>
    <col min="3806" max="3806" width="15.6333333333333" style="45" customWidth="1"/>
    <col min="3807" max="3807" width="13.5" style="45" customWidth="1"/>
    <col min="3808" max="3808" width="11.6333333333333" style="45" customWidth="1"/>
    <col min="3809" max="3809" width="6.25" style="45" customWidth="1"/>
    <col min="3810" max="3810" width="14" style="45" customWidth="1"/>
    <col min="3811" max="3811" width="9.88333333333333" style="45" customWidth="1"/>
    <col min="3812" max="3812" width="11.1333333333333" style="45" customWidth="1"/>
    <col min="3813" max="3813" width="9" style="45"/>
    <col min="3814" max="3814" width="12.8833333333333" style="45" customWidth="1"/>
    <col min="3815" max="4059" width="9" style="45"/>
    <col min="4060" max="4060" width="43.3833333333333" style="45" customWidth="1"/>
    <col min="4061" max="4061" width="15" style="45" customWidth="1"/>
    <col min="4062" max="4062" width="15.6333333333333" style="45" customWidth="1"/>
    <col min="4063" max="4063" width="13.5" style="45" customWidth="1"/>
    <col min="4064" max="4064" width="11.6333333333333" style="45" customWidth="1"/>
    <col min="4065" max="4065" width="6.25" style="45" customWidth="1"/>
    <col min="4066" max="4066" width="14" style="45" customWidth="1"/>
    <col min="4067" max="4067" width="9.88333333333333" style="45" customWidth="1"/>
    <col min="4068" max="4068" width="11.1333333333333" style="45" customWidth="1"/>
    <col min="4069" max="4069" width="9" style="45"/>
    <col min="4070" max="4070" width="12.8833333333333" style="45" customWidth="1"/>
    <col min="4071" max="4315" width="9" style="45"/>
    <col min="4316" max="4316" width="43.3833333333333" style="45" customWidth="1"/>
    <col min="4317" max="4317" width="15" style="45" customWidth="1"/>
    <col min="4318" max="4318" width="15.6333333333333" style="45" customWidth="1"/>
    <col min="4319" max="4319" width="13.5" style="45" customWidth="1"/>
    <col min="4320" max="4320" width="11.6333333333333" style="45" customWidth="1"/>
    <col min="4321" max="4321" width="6.25" style="45" customWidth="1"/>
    <col min="4322" max="4322" width="14" style="45" customWidth="1"/>
    <col min="4323" max="4323" width="9.88333333333333" style="45" customWidth="1"/>
    <col min="4324" max="4324" width="11.1333333333333" style="45" customWidth="1"/>
    <col min="4325" max="4325" width="9" style="45"/>
    <col min="4326" max="4326" width="12.8833333333333" style="45" customWidth="1"/>
    <col min="4327" max="4571" width="9" style="45"/>
    <col min="4572" max="4572" width="43.3833333333333" style="45" customWidth="1"/>
    <col min="4573" max="4573" width="15" style="45" customWidth="1"/>
    <col min="4574" max="4574" width="15.6333333333333" style="45" customWidth="1"/>
    <col min="4575" max="4575" width="13.5" style="45" customWidth="1"/>
    <col min="4576" max="4576" width="11.6333333333333" style="45" customWidth="1"/>
    <col min="4577" max="4577" width="6.25" style="45" customWidth="1"/>
    <col min="4578" max="4578" width="14" style="45" customWidth="1"/>
    <col min="4579" max="4579" width="9.88333333333333" style="45" customWidth="1"/>
    <col min="4580" max="4580" width="11.1333333333333" style="45" customWidth="1"/>
    <col min="4581" max="4581" width="9" style="45"/>
    <col min="4582" max="4582" width="12.8833333333333" style="45" customWidth="1"/>
    <col min="4583" max="4827" width="9" style="45"/>
    <col min="4828" max="4828" width="43.3833333333333" style="45" customWidth="1"/>
    <col min="4829" max="4829" width="15" style="45" customWidth="1"/>
    <col min="4830" max="4830" width="15.6333333333333" style="45" customWidth="1"/>
    <col min="4831" max="4831" width="13.5" style="45" customWidth="1"/>
    <col min="4832" max="4832" width="11.6333333333333" style="45" customWidth="1"/>
    <col min="4833" max="4833" width="6.25" style="45" customWidth="1"/>
    <col min="4834" max="4834" width="14" style="45" customWidth="1"/>
    <col min="4835" max="4835" width="9.88333333333333" style="45" customWidth="1"/>
    <col min="4836" max="4836" width="11.1333333333333" style="45" customWidth="1"/>
    <col min="4837" max="4837" width="9" style="45"/>
    <col min="4838" max="4838" width="12.8833333333333" style="45" customWidth="1"/>
    <col min="4839" max="5083" width="9" style="45"/>
    <col min="5084" max="5084" width="43.3833333333333" style="45" customWidth="1"/>
    <col min="5085" max="5085" width="15" style="45" customWidth="1"/>
    <col min="5086" max="5086" width="15.6333333333333" style="45" customWidth="1"/>
    <col min="5087" max="5087" width="13.5" style="45" customWidth="1"/>
    <col min="5088" max="5088" width="11.6333333333333" style="45" customWidth="1"/>
    <col min="5089" max="5089" width="6.25" style="45" customWidth="1"/>
    <col min="5090" max="5090" width="14" style="45" customWidth="1"/>
    <col min="5091" max="5091" width="9.88333333333333" style="45" customWidth="1"/>
    <col min="5092" max="5092" width="11.1333333333333" style="45" customWidth="1"/>
    <col min="5093" max="5093" width="9" style="45"/>
    <col min="5094" max="5094" width="12.8833333333333" style="45" customWidth="1"/>
    <col min="5095" max="5339" width="9" style="45"/>
    <col min="5340" max="5340" width="43.3833333333333" style="45" customWidth="1"/>
    <col min="5341" max="5341" width="15" style="45" customWidth="1"/>
    <col min="5342" max="5342" width="15.6333333333333" style="45" customWidth="1"/>
    <col min="5343" max="5343" width="13.5" style="45" customWidth="1"/>
    <col min="5344" max="5344" width="11.6333333333333" style="45" customWidth="1"/>
    <col min="5345" max="5345" width="6.25" style="45" customWidth="1"/>
    <col min="5346" max="5346" width="14" style="45" customWidth="1"/>
    <col min="5347" max="5347" width="9.88333333333333" style="45" customWidth="1"/>
    <col min="5348" max="5348" width="11.1333333333333" style="45" customWidth="1"/>
    <col min="5349" max="5349" width="9" style="45"/>
    <col min="5350" max="5350" width="12.8833333333333" style="45" customWidth="1"/>
    <col min="5351" max="5595" width="9" style="45"/>
    <col min="5596" max="5596" width="43.3833333333333" style="45" customWidth="1"/>
    <col min="5597" max="5597" width="15" style="45" customWidth="1"/>
    <col min="5598" max="5598" width="15.6333333333333" style="45" customWidth="1"/>
    <col min="5599" max="5599" width="13.5" style="45" customWidth="1"/>
    <col min="5600" max="5600" width="11.6333333333333" style="45" customWidth="1"/>
    <col min="5601" max="5601" width="6.25" style="45" customWidth="1"/>
    <col min="5602" max="5602" width="14" style="45" customWidth="1"/>
    <col min="5603" max="5603" width="9.88333333333333" style="45" customWidth="1"/>
    <col min="5604" max="5604" width="11.1333333333333" style="45" customWidth="1"/>
    <col min="5605" max="5605" width="9" style="45"/>
    <col min="5606" max="5606" width="12.8833333333333" style="45" customWidth="1"/>
    <col min="5607" max="5851" width="9" style="45"/>
    <col min="5852" max="5852" width="43.3833333333333" style="45" customWidth="1"/>
    <col min="5853" max="5853" width="15" style="45" customWidth="1"/>
    <col min="5854" max="5854" width="15.6333333333333" style="45" customWidth="1"/>
    <col min="5855" max="5855" width="13.5" style="45" customWidth="1"/>
    <col min="5856" max="5856" width="11.6333333333333" style="45" customWidth="1"/>
    <col min="5857" max="5857" width="6.25" style="45" customWidth="1"/>
    <col min="5858" max="5858" width="14" style="45" customWidth="1"/>
    <col min="5859" max="5859" width="9.88333333333333" style="45" customWidth="1"/>
    <col min="5860" max="5860" width="11.1333333333333" style="45" customWidth="1"/>
    <col min="5861" max="5861" width="9" style="45"/>
    <col min="5862" max="5862" width="12.8833333333333" style="45" customWidth="1"/>
    <col min="5863" max="6107" width="9" style="45"/>
    <col min="6108" max="6108" width="43.3833333333333" style="45" customWidth="1"/>
    <col min="6109" max="6109" width="15" style="45" customWidth="1"/>
    <col min="6110" max="6110" width="15.6333333333333" style="45" customWidth="1"/>
    <col min="6111" max="6111" width="13.5" style="45" customWidth="1"/>
    <col min="6112" max="6112" width="11.6333333333333" style="45" customWidth="1"/>
    <col min="6113" max="6113" width="6.25" style="45" customWidth="1"/>
    <col min="6114" max="6114" width="14" style="45" customWidth="1"/>
    <col min="6115" max="6115" width="9.88333333333333" style="45" customWidth="1"/>
    <col min="6116" max="6116" width="11.1333333333333" style="45" customWidth="1"/>
    <col min="6117" max="6117" width="9" style="45"/>
    <col min="6118" max="6118" width="12.8833333333333" style="45" customWidth="1"/>
    <col min="6119" max="6363" width="9" style="45"/>
    <col min="6364" max="6364" width="43.3833333333333" style="45" customWidth="1"/>
    <col min="6365" max="6365" width="15" style="45" customWidth="1"/>
    <col min="6366" max="6366" width="15.6333333333333" style="45" customWidth="1"/>
    <col min="6367" max="6367" width="13.5" style="45" customWidth="1"/>
    <col min="6368" max="6368" width="11.6333333333333" style="45" customWidth="1"/>
    <col min="6369" max="6369" width="6.25" style="45" customWidth="1"/>
    <col min="6370" max="6370" width="14" style="45" customWidth="1"/>
    <col min="6371" max="6371" width="9.88333333333333" style="45" customWidth="1"/>
    <col min="6372" max="6372" width="11.1333333333333" style="45" customWidth="1"/>
    <col min="6373" max="6373" width="9" style="45"/>
    <col min="6374" max="6374" width="12.8833333333333" style="45" customWidth="1"/>
    <col min="6375" max="6619" width="9" style="45"/>
    <col min="6620" max="6620" width="43.3833333333333" style="45" customWidth="1"/>
    <col min="6621" max="6621" width="15" style="45" customWidth="1"/>
    <col min="6622" max="6622" width="15.6333333333333" style="45" customWidth="1"/>
    <col min="6623" max="6623" width="13.5" style="45" customWidth="1"/>
    <col min="6624" max="6624" width="11.6333333333333" style="45" customWidth="1"/>
    <col min="6625" max="6625" width="6.25" style="45" customWidth="1"/>
    <col min="6626" max="6626" width="14" style="45" customWidth="1"/>
    <col min="6627" max="6627" width="9.88333333333333" style="45" customWidth="1"/>
    <col min="6628" max="6628" width="11.1333333333333" style="45" customWidth="1"/>
    <col min="6629" max="6629" width="9" style="45"/>
    <col min="6630" max="6630" width="12.8833333333333" style="45" customWidth="1"/>
    <col min="6631" max="6875" width="9" style="45"/>
    <col min="6876" max="6876" width="43.3833333333333" style="45" customWidth="1"/>
    <col min="6877" max="6877" width="15" style="45" customWidth="1"/>
    <col min="6878" max="6878" width="15.6333333333333" style="45" customWidth="1"/>
    <col min="6879" max="6879" width="13.5" style="45" customWidth="1"/>
    <col min="6880" max="6880" width="11.6333333333333" style="45" customWidth="1"/>
    <col min="6881" max="6881" width="6.25" style="45" customWidth="1"/>
    <col min="6882" max="6882" width="14" style="45" customWidth="1"/>
    <col min="6883" max="6883" width="9.88333333333333" style="45" customWidth="1"/>
    <col min="6884" max="6884" width="11.1333333333333" style="45" customWidth="1"/>
    <col min="6885" max="6885" width="9" style="45"/>
    <col min="6886" max="6886" width="12.8833333333333" style="45" customWidth="1"/>
    <col min="6887" max="7131" width="9" style="45"/>
    <col min="7132" max="7132" width="43.3833333333333" style="45" customWidth="1"/>
    <col min="7133" max="7133" width="15" style="45" customWidth="1"/>
    <col min="7134" max="7134" width="15.6333333333333" style="45" customWidth="1"/>
    <col min="7135" max="7135" width="13.5" style="45" customWidth="1"/>
    <col min="7136" max="7136" width="11.6333333333333" style="45" customWidth="1"/>
    <col min="7137" max="7137" width="6.25" style="45" customWidth="1"/>
    <col min="7138" max="7138" width="14" style="45" customWidth="1"/>
    <col min="7139" max="7139" width="9.88333333333333" style="45" customWidth="1"/>
    <col min="7140" max="7140" width="11.1333333333333" style="45" customWidth="1"/>
    <col min="7141" max="7141" width="9" style="45"/>
    <col min="7142" max="7142" width="12.8833333333333" style="45" customWidth="1"/>
    <col min="7143" max="7387" width="9" style="45"/>
    <col min="7388" max="7388" width="43.3833333333333" style="45" customWidth="1"/>
    <col min="7389" max="7389" width="15" style="45" customWidth="1"/>
    <col min="7390" max="7390" width="15.6333333333333" style="45" customWidth="1"/>
    <col min="7391" max="7391" width="13.5" style="45" customWidth="1"/>
    <col min="7392" max="7392" width="11.6333333333333" style="45" customWidth="1"/>
    <col min="7393" max="7393" width="6.25" style="45" customWidth="1"/>
    <col min="7394" max="7394" width="14" style="45" customWidth="1"/>
    <col min="7395" max="7395" width="9.88333333333333" style="45" customWidth="1"/>
    <col min="7396" max="7396" width="11.1333333333333" style="45" customWidth="1"/>
    <col min="7397" max="7397" width="9" style="45"/>
    <col min="7398" max="7398" width="12.8833333333333" style="45" customWidth="1"/>
    <col min="7399" max="7643" width="9" style="45"/>
    <col min="7644" max="7644" width="43.3833333333333" style="45" customWidth="1"/>
    <col min="7645" max="7645" width="15" style="45" customWidth="1"/>
    <col min="7646" max="7646" width="15.6333333333333" style="45" customWidth="1"/>
    <col min="7647" max="7647" width="13.5" style="45" customWidth="1"/>
    <col min="7648" max="7648" width="11.6333333333333" style="45" customWidth="1"/>
    <col min="7649" max="7649" width="6.25" style="45" customWidth="1"/>
    <col min="7650" max="7650" width="14" style="45" customWidth="1"/>
    <col min="7651" max="7651" width="9.88333333333333" style="45" customWidth="1"/>
    <col min="7652" max="7652" width="11.1333333333333" style="45" customWidth="1"/>
    <col min="7653" max="7653" width="9" style="45"/>
    <col min="7654" max="7654" width="12.8833333333333" style="45" customWidth="1"/>
    <col min="7655" max="7899" width="9" style="45"/>
    <col min="7900" max="7900" width="43.3833333333333" style="45" customWidth="1"/>
    <col min="7901" max="7901" width="15" style="45" customWidth="1"/>
    <col min="7902" max="7902" width="15.6333333333333" style="45" customWidth="1"/>
    <col min="7903" max="7903" width="13.5" style="45" customWidth="1"/>
    <col min="7904" max="7904" width="11.6333333333333" style="45" customWidth="1"/>
    <col min="7905" max="7905" width="6.25" style="45" customWidth="1"/>
    <col min="7906" max="7906" width="14" style="45" customWidth="1"/>
    <col min="7907" max="7907" width="9.88333333333333" style="45" customWidth="1"/>
    <col min="7908" max="7908" width="11.1333333333333" style="45" customWidth="1"/>
    <col min="7909" max="7909" width="9" style="45"/>
    <col min="7910" max="7910" width="12.8833333333333" style="45" customWidth="1"/>
    <col min="7911" max="8155" width="9" style="45"/>
    <col min="8156" max="8156" width="43.3833333333333" style="45" customWidth="1"/>
    <col min="8157" max="8157" width="15" style="45" customWidth="1"/>
    <col min="8158" max="8158" width="15.6333333333333" style="45" customWidth="1"/>
    <col min="8159" max="8159" width="13.5" style="45" customWidth="1"/>
    <col min="8160" max="8160" width="11.6333333333333" style="45" customWidth="1"/>
    <col min="8161" max="8161" width="6.25" style="45" customWidth="1"/>
    <col min="8162" max="8162" width="14" style="45" customWidth="1"/>
    <col min="8163" max="8163" width="9.88333333333333" style="45" customWidth="1"/>
    <col min="8164" max="8164" width="11.1333333333333" style="45" customWidth="1"/>
    <col min="8165" max="8165" width="9" style="45"/>
    <col min="8166" max="8166" width="12.8833333333333" style="45" customWidth="1"/>
    <col min="8167" max="8411" width="9" style="45"/>
    <col min="8412" max="8412" width="43.3833333333333" style="45" customWidth="1"/>
    <col min="8413" max="8413" width="15" style="45" customWidth="1"/>
    <col min="8414" max="8414" width="15.6333333333333" style="45" customWidth="1"/>
    <col min="8415" max="8415" width="13.5" style="45" customWidth="1"/>
    <col min="8416" max="8416" width="11.6333333333333" style="45" customWidth="1"/>
    <col min="8417" max="8417" width="6.25" style="45" customWidth="1"/>
    <col min="8418" max="8418" width="14" style="45" customWidth="1"/>
    <col min="8419" max="8419" width="9.88333333333333" style="45" customWidth="1"/>
    <col min="8420" max="8420" width="11.1333333333333" style="45" customWidth="1"/>
    <col min="8421" max="8421" width="9" style="45"/>
    <col min="8422" max="8422" width="12.8833333333333" style="45" customWidth="1"/>
    <col min="8423" max="8667" width="9" style="45"/>
    <col min="8668" max="8668" width="43.3833333333333" style="45" customWidth="1"/>
    <col min="8669" max="8669" width="15" style="45" customWidth="1"/>
    <col min="8670" max="8670" width="15.6333333333333" style="45" customWidth="1"/>
    <col min="8671" max="8671" width="13.5" style="45" customWidth="1"/>
    <col min="8672" max="8672" width="11.6333333333333" style="45" customWidth="1"/>
    <col min="8673" max="8673" width="6.25" style="45" customWidth="1"/>
    <col min="8674" max="8674" width="14" style="45" customWidth="1"/>
    <col min="8675" max="8675" width="9.88333333333333" style="45" customWidth="1"/>
    <col min="8676" max="8676" width="11.1333333333333" style="45" customWidth="1"/>
    <col min="8677" max="8677" width="9" style="45"/>
    <col min="8678" max="8678" width="12.8833333333333" style="45" customWidth="1"/>
    <col min="8679" max="8923" width="9" style="45"/>
    <col min="8924" max="8924" width="43.3833333333333" style="45" customWidth="1"/>
    <col min="8925" max="8925" width="15" style="45" customWidth="1"/>
    <col min="8926" max="8926" width="15.6333333333333" style="45" customWidth="1"/>
    <col min="8927" max="8927" width="13.5" style="45" customWidth="1"/>
    <col min="8928" max="8928" width="11.6333333333333" style="45" customWidth="1"/>
    <col min="8929" max="8929" width="6.25" style="45" customWidth="1"/>
    <col min="8930" max="8930" width="14" style="45" customWidth="1"/>
    <col min="8931" max="8931" width="9.88333333333333" style="45" customWidth="1"/>
    <col min="8932" max="8932" width="11.1333333333333" style="45" customWidth="1"/>
    <col min="8933" max="8933" width="9" style="45"/>
    <col min="8934" max="8934" width="12.8833333333333" style="45" customWidth="1"/>
    <col min="8935" max="9179" width="9" style="45"/>
    <col min="9180" max="9180" width="43.3833333333333" style="45" customWidth="1"/>
    <col min="9181" max="9181" width="15" style="45" customWidth="1"/>
    <col min="9182" max="9182" width="15.6333333333333" style="45" customWidth="1"/>
    <col min="9183" max="9183" width="13.5" style="45" customWidth="1"/>
    <col min="9184" max="9184" width="11.6333333333333" style="45" customWidth="1"/>
    <col min="9185" max="9185" width="6.25" style="45" customWidth="1"/>
    <col min="9186" max="9186" width="14" style="45" customWidth="1"/>
    <col min="9187" max="9187" width="9.88333333333333" style="45" customWidth="1"/>
    <col min="9188" max="9188" width="11.1333333333333" style="45" customWidth="1"/>
    <col min="9189" max="9189" width="9" style="45"/>
    <col min="9190" max="9190" width="12.8833333333333" style="45" customWidth="1"/>
    <col min="9191" max="9435" width="9" style="45"/>
    <col min="9436" max="9436" width="43.3833333333333" style="45" customWidth="1"/>
    <col min="9437" max="9437" width="15" style="45" customWidth="1"/>
    <col min="9438" max="9438" width="15.6333333333333" style="45" customWidth="1"/>
    <col min="9439" max="9439" width="13.5" style="45" customWidth="1"/>
    <col min="9440" max="9440" width="11.6333333333333" style="45" customWidth="1"/>
    <col min="9441" max="9441" width="6.25" style="45" customWidth="1"/>
    <col min="9442" max="9442" width="14" style="45" customWidth="1"/>
    <col min="9443" max="9443" width="9.88333333333333" style="45" customWidth="1"/>
    <col min="9444" max="9444" width="11.1333333333333" style="45" customWidth="1"/>
    <col min="9445" max="9445" width="9" style="45"/>
    <col min="9446" max="9446" width="12.8833333333333" style="45" customWidth="1"/>
    <col min="9447" max="9691" width="9" style="45"/>
    <col min="9692" max="9692" width="43.3833333333333" style="45" customWidth="1"/>
    <col min="9693" max="9693" width="15" style="45" customWidth="1"/>
    <col min="9694" max="9694" width="15.6333333333333" style="45" customWidth="1"/>
    <col min="9695" max="9695" width="13.5" style="45" customWidth="1"/>
    <col min="9696" max="9696" width="11.6333333333333" style="45" customWidth="1"/>
    <col min="9697" max="9697" width="6.25" style="45" customWidth="1"/>
    <col min="9698" max="9698" width="14" style="45" customWidth="1"/>
    <col min="9699" max="9699" width="9.88333333333333" style="45" customWidth="1"/>
    <col min="9700" max="9700" width="11.1333333333333" style="45" customWidth="1"/>
    <col min="9701" max="9701" width="9" style="45"/>
    <col min="9702" max="9702" width="12.8833333333333" style="45" customWidth="1"/>
    <col min="9703" max="9947" width="9" style="45"/>
    <col min="9948" max="9948" width="43.3833333333333" style="45" customWidth="1"/>
    <col min="9949" max="9949" width="15" style="45" customWidth="1"/>
    <col min="9950" max="9950" width="15.6333333333333" style="45" customWidth="1"/>
    <col min="9951" max="9951" width="13.5" style="45" customWidth="1"/>
    <col min="9952" max="9952" width="11.6333333333333" style="45" customWidth="1"/>
    <col min="9953" max="9953" width="6.25" style="45" customWidth="1"/>
    <col min="9954" max="9954" width="14" style="45" customWidth="1"/>
    <col min="9955" max="9955" width="9.88333333333333" style="45" customWidth="1"/>
    <col min="9956" max="9956" width="11.1333333333333" style="45" customWidth="1"/>
    <col min="9957" max="9957" width="9" style="45"/>
    <col min="9958" max="9958" width="12.8833333333333" style="45" customWidth="1"/>
    <col min="9959" max="10203" width="9" style="45"/>
    <col min="10204" max="10204" width="43.3833333333333" style="45" customWidth="1"/>
    <col min="10205" max="10205" width="15" style="45" customWidth="1"/>
    <col min="10206" max="10206" width="15.6333333333333" style="45" customWidth="1"/>
    <col min="10207" max="10207" width="13.5" style="45" customWidth="1"/>
    <col min="10208" max="10208" width="11.6333333333333" style="45" customWidth="1"/>
    <col min="10209" max="10209" width="6.25" style="45" customWidth="1"/>
    <col min="10210" max="10210" width="14" style="45" customWidth="1"/>
    <col min="10211" max="10211" width="9.88333333333333" style="45" customWidth="1"/>
    <col min="10212" max="10212" width="11.1333333333333" style="45" customWidth="1"/>
    <col min="10213" max="10213" width="9" style="45"/>
    <col min="10214" max="10214" width="12.8833333333333" style="45" customWidth="1"/>
    <col min="10215" max="10459" width="9" style="45"/>
    <col min="10460" max="10460" width="43.3833333333333" style="45" customWidth="1"/>
    <col min="10461" max="10461" width="15" style="45" customWidth="1"/>
    <col min="10462" max="10462" width="15.6333333333333" style="45" customWidth="1"/>
    <col min="10463" max="10463" width="13.5" style="45" customWidth="1"/>
    <col min="10464" max="10464" width="11.6333333333333" style="45" customWidth="1"/>
    <col min="10465" max="10465" width="6.25" style="45" customWidth="1"/>
    <col min="10466" max="10466" width="14" style="45" customWidth="1"/>
    <col min="10467" max="10467" width="9.88333333333333" style="45" customWidth="1"/>
    <col min="10468" max="10468" width="11.1333333333333" style="45" customWidth="1"/>
    <col min="10469" max="10469" width="9" style="45"/>
    <col min="10470" max="10470" width="12.8833333333333" style="45" customWidth="1"/>
    <col min="10471" max="10715" width="9" style="45"/>
    <col min="10716" max="10716" width="43.3833333333333" style="45" customWidth="1"/>
    <col min="10717" max="10717" width="15" style="45" customWidth="1"/>
    <col min="10718" max="10718" width="15.6333333333333" style="45" customWidth="1"/>
    <col min="10719" max="10719" width="13.5" style="45" customWidth="1"/>
    <col min="10720" max="10720" width="11.6333333333333" style="45" customWidth="1"/>
    <col min="10721" max="10721" width="6.25" style="45" customWidth="1"/>
    <col min="10722" max="10722" width="14" style="45" customWidth="1"/>
    <col min="10723" max="10723" width="9.88333333333333" style="45" customWidth="1"/>
    <col min="10724" max="10724" width="11.1333333333333" style="45" customWidth="1"/>
    <col min="10725" max="10725" width="9" style="45"/>
    <col min="10726" max="10726" width="12.8833333333333" style="45" customWidth="1"/>
    <col min="10727" max="10971" width="9" style="45"/>
    <col min="10972" max="10972" width="43.3833333333333" style="45" customWidth="1"/>
    <col min="10973" max="10973" width="15" style="45" customWidth="1"/>
    <col min="10974" max="10974" width="15.6333333333333" style="45" customWidth="1"/>
    <col min="10975" max="10975" width="13.5" style="45" customWidth="1"/>
    <col min="10976" max="10976" width="11.6333333333333" style="45" customWidth="1"/>
    <col min="10977" max="10977" width="6.25" style="45" customWidth="1"/>
    <col min="10978" max="10978" width="14" style="45" customWidth="1"/>
    <col min="10979" max="10979" width="9.88333333333333" style="45" customWidth="1"/>
    <col min="10980" max="10980" width="11.1333333333333" style="45" customWidth="1"/>
    <col min="10981" max="10981" width="9" style="45"/>
    <col min="10982" max="10982" width="12.8833333333333" style="45" customWidth="1"/>
    <col min="10983" max="11227" width="9" style="45"/>
    <col min="11228" max="11228" width="43.3833333333333" style="45" customWidth="1"/>
    <col min="11229" max="11229" width="15" style="45" customWidth="1"/>
    <col min="11230" max="11230" width="15.6333333333333" style="45" customWidth="1"/>
    <col min="11231" max="11231" width="13.5" style="45" customWidth="1"/>
    <col min="11232" max="11232" width="11.6333333333333" style="45" customWidth="1"/>
    <col min="11233" max="11233" width="6.25" style="45" customWidth="1"/>
    <col min="11234" max="11234" width="14" style="45" customWidth="1"/>
    <col min="11235" max="11235" width="9.88333333333333" style="45" customWidth="1"/>
    <col min="11236" max="11236" width="11.1333333333333" style="45" customWidth="1"/>
    <col min="11237" max="11237" width="9" style="45"/>
    <col min="11238" max="11238" width="12.8833333333333" style="45" customWidth="1"/>
    <col min="11239" max="11483" width="9" style="45"/>
    <col min="11484" max="11484" width="43.3833333333333" style="45" customWidth="1"/>
    <col min="11485" max="11485" width="15" style="45" customWidth="1"/>
    <col min="11486" max="11486" width="15.6333333333333" style="45" customWidth="1"/>
    <col min="11487" max="11487" width="13.5" style="45" customWidth="1"/>
    <col min="11488" max="11488" width="11.6333333333333" style="45" customWidth="1"/>
    <col min="11489" max="11489" width="6.25" style="45" customWidth="1"/>
    <col min="11490" max="11490" width="14" style="45" customWidth="1"/>
    <col min="11491" max="11491" width="9.88333333333333" style="45" customWidth="1"/>
    <col min="11492" max="11492" width="11.1333333333333" style="45" customWidth="1"/>
    <col min="11493" max="11493" width="9" style="45"/>
    <col min="11494" max="11494" width="12.8833333333333" style="45" customWidth="1"/>
    <col min="11495" max="11739" width="9" style="45"/>
    <col min="11740" max="11740" width="43.3833333333333" style="45" customWidth="1"/>
    <col min="11741" max="11741" width="15" style="45" customWidth="1"/>
    <col min="11742" max="11742" width="15.6333333333333" style="45" customWidth="1"/>
    <col min="11743" max="11743" width="13.5" style="45" customWidth="1"/>
    <col min="11744" max="11744" width="11.6333333333333" style="45" customWidth="1"/>
    <col min="11745" max="11745" width="6.25" style="45" customWidth="1"/>
    <col min="11746" max="11746" width="14" style="45" customWidth="1"/>
    <col min="11747" max="11747" width="9.88333333333333" style="45" customWidth="1"/>
    <col min="11748" max="11748" width="11.1333333333333" style="45" customWidth="1"/>
    <col min="11749" max="11749" width="9" style="45"/>
    <col min="11750" max="11750" width="12.8833333333333" style="45" customWidth="1"/>
    <col min="11751" max="11995" width="9" style="45"/>
    <col min="11996" max="11996" width="43.3833333333333" style="45" customWidth="1"/>
    <col min="11997" max="11997" width="15" style="45" customWidth="1"/>
    <col min="11998" max="11998" width="15.6333333333333" style="45" customWidth="1"/>
    <col min="11999" max="11999" width="13.5" style="45" customWidth="1"/>
    <col min="12000" max="12000" width="11.6333333333333" style="45" customWidth="1"/>
    <col min="12001" max="12001" width="6.25" style="45" customWidth="1"/>
    <col min="12002" max="12002" width="14" style="45" customWidth="1"/>
    <col min="12003" max="12003" width="9.88333333333333" style="45" customWidth="1"/>
    <col min="12004" max="12004" width="11.1333333333333" style="45" customWidth="1"/>
    <col min="12005" max="12005" width="9" style="45"/>
    <col min="12006" max="12006" width="12.8833333333333" style="45" customWidth="1"/>
    <col min="12007" max="12251" width="9" style="45"/>
    <col min="12252" max="12252" width="43.3833333333333" style="45" customWidth="1"/>
    <col min="12253" max="12253" width="15" style="45" customWidth="1"/>
    <col min="12254" max="12254" width="15.6333333333333" style="45" customWidth="1"/>
    <col min="12255" max="12255" width="13.5" style="45" customWidth="1"/>
    <col min="12256" max="12256" width="11.6333333333333" style="45" customWidth="1"/>
    <col min="12257" max="12257" width="6.25" style="45" customWidth="1"/>
    <col min="12258" max="12258" width="14" style="45" customWidth="1"/>
    <col min="12259" max="12259" width="9.88333333333333" style="45" customWidth="1"/>
    <col min="12260" max="12260" width="11.1333333333333" style="45" customWidth="1"/>
    <col min="12261" max="12261" width="9" style="45"/>
    <col min="12262" max="12262" width="12.8833333333333" style="45" customWidth="1"/>
    <col min="12263" max="12507" width="9" style="45"/>
    <col min="12508" max="12508" width="43.3833333333333" style="45" customWidth="1"/>
    <col min="12509" max="12509" width="15" style="45" customWidth="1"/>
    <col min="12510" max="12510" width="15.6333333333333" style="45" customWidth="1"/>
    <col min="12511" max="12511" width="13.5" style="45" customWidth="1"/>
    <col min="12512" max="12512" width="11.6333333333333" style="45" customWidth="1"/>
    <col min="12513" max="12513" width="6.25" style="45" customWidth="1"/>
    <col min="12514" max="12514" width="14" style="45" customWidth="1"/>
    <col min="12515" max="12515" width="9.88333333333333" style="45" customWidth="1"/>
    <col min="12516" max="12516" width="11.1333333333333" style="45" customWidth="1"/>
    <col min="12517" max="12517" width="9" style="45"/>
    <col min="12518" max="12518" width="12.8833333333333" style="45" customWidth="1"/>
    <col min="12519" max="12763" width="9" style="45"/>
    <col min="12764" max="12764" width="43.3833333333333" style="45" customWidth="1"/>
    <col min="12765" max="12765" width="15" style="45" customWidth="1"/>
    <col min="12766" max="12766" width="15.6333333333333" style="45" customWidth="1"/>
    <col min="12767" max="12767" width="13.5" style="45" customWidth="1"/>
    <col min="12768" max="12768" width="11.6333333333333" style="45" customWidth="1"/>
    <col min="12769" max="12769" width="6.25" style="45" customWidth="1"/>
    <col min="12770" max="12770" width="14" style="45" customWidth="1"/>
    <col min="12771" max="12771" width="9.88333333333333" style="45" customWidth="1"/>
    <col min="12772" max="12772" width="11.1333333333333" style="45" customWidth="1"/>
    <col min="12773" max="12773" width="9" style="45"/>
    <col min="12774" max="12774" width="12.8833333333333" style="45" customWidth="1"/>
    <col min="12775" max="13019" width="9" style="45"/>
    <col min="13020" max="13020" width="43.3833333333333" style="45" customWidth="1"/>
    <col min="13021" max="13021" width="15" style="45" customWidth="1"/>
    <col min="13022" max="13022" width="15.6333333333333" style="45" customWidth="1"/>
    <col min="13023" max="13023" width="13.5" style="45" customWidth="1"/>
    <col min="13024" max="13024" width="11.6333333333333" style="45" customWidth="1"/>
    <col min="13025" max="13025" width="6.25" style="45" customWidth="1"/>
    <col min="13026" max="13026" width="14" style="45" customWidth="1"/>
    <col min="13027" max="13027" width="9.88333333333333" style="45" customWidth="1"/>
    <col min="13028" max="13028" width="11.1333333333333" style="45" customWidth="1"/>
    <col min="13029" max="13029" width="9" style="45"/>
    <col min="13030" max="13030" width="12.8833333333333" style="45" customWidth="1"/>
    <col min="13031" max="13275" width="9" style="45"/>
    <col min="13276" max="13276" width="43.3833333333333" style="45" customWidth="1"/>
    <col min="13277" max="13277" width="15" style="45" customWidth="1"/>
    <col min="13278" max="13278" width="15.6333333333333" style="45" customWidth="1"/>
    <col min="13279" max="13279" width="13.5" style="45" customWidth="1"/>
    <col min="13280" max="13280" width="11.6333333333333" style="45" customWidth="1"/>
    <col min="13281" max="13281" width="6.25" style="45" customWidth="1"/>
    <col min="13282" max="13282" width="14" style="45" customWidth="1"/>
    <col min="13283" max="13283" width="9.88333333333333" style="45" customWidth="1"/>
    <col min="13284" max="13284" width="11.1333333333333" style="45" customWidth="1"/>
    <col min="13285" max="13285" width="9" style="45"/>
    <col min="13286" max="13286" width="12.8833333333333" style="45" customWidth="1"/>
    <col min="13287" max="13531" width="9" style="45"/>
    <col min="13532" max="13532" width="43.3833333333333" style="45" customWidth="1"/>
    <col min="13533" max="13533" width="15" style="45" customWidth="1"/>
    <col min="13534" max="13534" width="15.6333333333333" style="45" customWidth="1"/>
    <col min="13535" max="13535" width="13.5" style="45" customWidth="1"/>
    <col min="13536" max="13536" width="11.6333333333333" style="45" customWidth="1"/>
    <col min="13537" max="13537" width="6.25" style="45" customWidth="1"/>
    <col min="13538" max="13538" width="14" style="45" customWidth="1"/>
    <col min="13539" max="13539" width="9.88333333333333" style="45" customWidth="1"/>
    <col min="13540" max="13540" width="11.1333333333333" style="45" customWidth="1"/>
    <col min="13541" max="13541" width="9" style="45"/>
    <col min="13542" max="13542" width="12.8833333333333" style="45" customWidth="1"/>
    <col min="13543" max="13787" width="9" style="45"/>
    <col min="13788" max="13788" width="43.3833333333333" style="45" customWidth="1"/>
    <col min="13789" max="13789" width="15" style="45" customWidth="1"/>
    <col min="13790" max="13790" width="15.6333333333333" style="45" customWidth="1"/>
    <col min="13791" max="13791" width="13.5" style="45" customWidth="1"/>
    <col min="13792" max="13792" width="11.6333333333333" style="45" customWidth="1"/>
    <col min="13793" max="13793" width="6.25" style="45" customWidth="1"/>
    <col min="13794" max="13794" width="14" style="45" customWidth="1"/>
    <col min="13795" max="13795" width="9.88333333333333" style="45" customWidth="1"/>
    <col min="13796" max="13796" width="11.1333333333333" style="45" customWidth="1"/>
    <col min="13797" max="13797" width="9" style="45"/>
    <col min="13798" max="13798" width="12.8833333333333" style="45" customWidth="1"/>
    <col min="13799" max="14043" width="9" style="45"/>
    <col min="14044" max="14044" width="43.3833333333333" style="45" customWidth="1"/>
    <col min="14045" max="14045" width="15" style="45" customWidth="1"/>
    <col min="14046" max="14046" width="15.6333333333333" style="45" customWidth="1"/>
    <col min="14047" max="14047" width="13.5" style="45" customWidth="1"/>
    <col min="14048" max="14048" width="11.6333333333333" style="45" customWidth="1"/>
    <col min="14049" max="14049" width="6.25" style="45" customWidth="1"/>
    <col min="14050" max="14050" width="14" style="45" customWidth="1"/>
    <col min="14051" max="14051" width="9.88333333333333" style="45" customWidth="1"/>
    <col min="14052" max="14052" width="11.1333333333333" style="45" customWidth="1"/>
    <col min="14053" max="14053" width="9" style="45"/>
    <col min="14054" max="14054" width="12.8833333333333" style="45" customWidth="1"/>
    <col min="14055" max="14299" width="9" style="45"/>
    <col min="14300" max="14300" width="43.3833333333333" style="45" customWidth="1"/>
    <col min="14301" max="14301" width="15" style="45" customWidth="1"/>
    <col min="14302" max="14302" width="15.6333333333333" style="45" customWidth="1"/>
    <col min="14303" max="14303" width="13.5" style="45" customWidth="1"/>
    <col min="14304" max="14304" width="11.6333333333333" style="45" customWidth="1"/>
    <col min="14305" max="14305" width="6.25" style="45" customWidth="1"/>
    <col min="14306" max="14306" width="14" style="45" customWidth="1"/>
    <col min="14307" max="14307" width="9.88333333333333" style="45" customWidth="1"/>
    <col min="14308" max="14308" width="11.1333333333333" style="45" customWidth="1"/>
    <col min="14309" max="14309" width="9" style="45"/>
    <col min="14310" max="14310" width="12.8833333333333" style="45" customWidth="1"/>
    <col min="14311" max="14555" width="9" style="45"/>
    <col min="14556" max="14556" width="43.3833333333333" style="45" customWidth="1"/>
    <col min="14557" max="14557" width="15" style="45" customWidth="1"/>
    <col min="14558" max="14558" width="15.6333333333333" style="45" customWidth="1"/>
    <col min="14559" max="14559" width="13.5" style="45" customWidth="1"/>
    <col min="14560" max="14560" width="11.6333333333333" style="45" customWidth="1"/>
    <col min="14561" max="14561" width="6.25" style="45" customWidth="1"/>
    <col min="14562" max="14562" width="14" style="45" customWidth="1"/>
    <col min="14563" max="14563" width="9.88333333333333" style="45" customWidth="1"/>
    <col min="14564" max="14564" width="11.1333333333333" style="45" customWidth="1"/>
    <col min="14565" max="14565" width="9" style="45"/>
    <col min="14566" max="14566" width="12.8833333333333" style="45" customWidth="1"/>
    <col min="14567" max="14811" width="9" style="45"/>
    <col min="14812" max="14812" width="43.3833333333333" style="45" customWidth="1"/>
    <col min="14813" max="14813" width="15" style="45" customWidth="1"/>
    <col min="14814" max="14814" width="15.6333333333333" style="45" customWidth="1"/>
    <col min="14815" max="14815" width="13.5" style="45" customWidth="1"/>
    <col min="14816" max="14816" width="11.6333333333333" style="45" customWidth="1"/>
    <col min="14817" max="14817" width="6.25" style="45" customWidth="1"/>
    <col min="14818" max="14818" width="14" style="45" customWidth="1"/>
    <col min="14819" max="14819" width="9.88333333333333" style="45" customWidth="1"/>
    <col min="14820" max="14820" width="11.1333333333333" style="45" customWidth="1"/>
    <col min="14821" max="14821" width="9" style="45"/>
    <col min="14822" max="14822" width="12.8833333333333" style="45" customWidth="1"/>
    <col min="14823" max="15067" width="9" style="45"/>
    <col min="15068" max="15068" width="43.3833333333333" style="45" customWidth="1"/>
    <col min="15069" max="15069" width="15" style="45" customWidth="1"/>
    <col min="15070" max="15070" width="15.6333333333333" style="45" customWidth="1"/>
    <col min="15071" max="15071" width="13.5" style="45" customWidth="1"/>
    <col min="15072" max="15072" width="11.6333333333333" style="45" customWidth="1"/>
    <col min="15073" max="15073" width="6.25" style="45" customWidth="1"/>
    <col min="15074" max="15074" width="14" style="45" customWidth="1"/>
    <col min="15075" max="15075" width="9.88333333333333" style="45" customWidth="1"/>
    <col min="15076" max="15076" width="11.1333333333333" style="45" customWidth="1"/>
    <col min="15077" max="15077" width="9" style="45"/>
    <col min="15078" max="15078" width="12.8833333333333" style="45" customWidth="1"/>
    <col min="15079" max="15323" width="9" style="45"/>
    <col min="15324" max="15324" width="43.3833333333333" style="45" customWidth="1"/>
    <col min="15325" max="15325" width="15" style="45" customWidth="1"/>
    <col min="15326" max="15326" width="15.6333333333333" style="45" customWidth="1"/>
    <col min="15327" max="15327" width="13.5" style="45" customWidth="1"/>
    <col min="15328" max="15328" width="11.6333333333333" style="45" customWidth="1"/>
    <col min="15329" max="15329" width="6.25" style="45" customWidth="1"/>
    <col min="15330" max="15330" width="14" style="45" customWidth="1"/>
    <col min="15331" max="15331" width="9.88333333333333" style="45" customWidth="1"/>
    <col min="15332" max="15332" width="11.1333333333333" style="45" customWidth="1"/>
    <col min="15333" max="15333" width="9" style="45"/>
    <col min="15334" max="15334" width="12.8833333333333" style="45" customWidth="1"/>
    <col min="15335" max="15579" width="9" style="45"/>
    <col min="15580" max="15580" width="43.3833333333333" style="45" customWidth="1"/>
    <col min="15581" max="15581" width="15" style="45" customWidth="1"/>
    <col min="15582" max="15582" width="15.6333333333333" style="45" customWidth="1"/>
    <col min="15583" max="15583" width="13.5" style="45" customWidth="1"/>
    <col min="15584" max="15584" width="11.6333333333333" style="45" customWidth="1"/>
    <col min="15585" max="15585" width="6.25" style="45" customWidth="1"/>
    <col min="15586" max="15586" width="14" style="45" customWidth="1"/>
    <col min="15587" max="15587" width="9.88333333333333" style="45" customWidth="1"/>
    <col min="15588" max="15588" width="11.1333333333333" style="45" customWidth="1"/>
    <col min="15589" max="15589" width="9" style="45"/>
    <col min="15590" max="15590" width="12.8833333333333" style="45" customWidth="1"/>
    <col min="15591" max="15835" width="9" style="45"/>
    <col min="15836" max="15836" width="43.3833333333333" style="45" customWidth="1"/>
    <col min="15837" max="15837" width="15" style="45" customWidth="1"/>
    <col min="15838" max="15838" width="15.6333333333333" style="45" customWidth="1"/>
    <col min="15839" max="15839" width="13.5" style="45" customWidth="1"/>
    <col min="15840" max="15840" width="11.6333333333333" style="45" customWidth="1"/>
    <col min="15841" max="15841" width="6.25" style="45" customWidth="1"/>
    <col min="15842" max="15842" width="14" style="45" customWidth="1"/>
    <col min="15843" max="15843" width="9.88333333333333" style="45" customWidth="1"/>
    <col min="15844" max="15844" width="11.1333333333333" style="45" customWidth="1"/>
    <col min="15845" max="15845" width="9" style="45"/>
    <col min="15846" max="15846" width="12.8833333333333" style="45" customWidth="1"/>
    <col min="15847" max="16091" width="9" style="45"/>
    <col min="16092" max="16092" width="43.3833333333333" style="45" customWidth="1"/>
    <col min="16093" max="16093" width="15" style="45" customWidth="1"/>
    <col min="16094" max="16094" width="15.6333333333333" style="45" customWidth="1"/>
    <col min="16095" max="16095" width="13.5" style="45" customWidth="1"/>
    <col min="16096" max="16096" width="11.6333333333333" style="45" customWidth="1"/>
    <col min="16097" max="16097" width="6.25" style="45" customWidth="1"/>
    <col min="16098" max="16098" width="14" style="45" customWidth="1"/>
    <col min="16099" max="16099" width="9.88333333333333" style="45" customWidth="1"/>
    <col min="16100" max="16100" width="11.1333333333333" style="45" customWidth="1"/>
    <col min="16101" max="16101" width="9" style="45"/>
    <col min="16102" max="16102" width="12.8833333333333" style="45" customWidth="1"/>
    <col min="16103" max="16384" width="9" style="45"/>
  </cols>
  <sheetData>
    <row r="1" customHeight="1" spans="1:1">
      <c r="A1" s="43" t="s">
        <v>87</v>
      </c>
    </row>
    <row r="2" customHeight="1" spans="1:4">
      <c r="A2" s="47" t="s">
        <v>88</v>
      </c>
      <c r="B2" s="47"/>
      <c r="C2" s="47"/>
      <c r="D2" s="47"/>
    </row>
    <row r="3" customHeight="1" spans="1:4">
      <c r="A3" s="48"/>
      <c r="B3" s="125"/>
      <c r="C3" s="48"/>
      <c r="D3" s="49" t="s">
        <v>2</v>
      </c>
    </row>
    <row r="4" s="122" customFormat="1" ht="33" customHeight="1" spans="1:7">
      <c r="A4" s="126" t="s">
        <v>46</v>
      </c>
      <c r="B4" s="127" t="s">
        <v>82</v>
      </c>
      <c r="C4" s="126" t="s">
        <v>83</v>
      </c>
      <c r="D4" s="126" t="s">
        <v>89</v>
      </c>
      <c r="G4" s="122" t="s">
        <v>85</v>
      </c>
    </row>
    <row r="5" s="43" customFormat="1" ht="20.25" customHeight="1" spans="1:4">
      <c r="A5" s="52" t="s">
        <v>47</v>
      </c>
      <c r="B5" s="79">
        <f>SUM(B6:B28)</f>
        <v>76777</v>
      </c>
      <c r="C5" s="79">
        <f>SUM(C6:C28)</f>
        <v>86777</v>
      </c>
      <c r="D5" s="128">
        <f>IFERROR(ROUND(C5/B5*100,2),"")</f>
        <v>113.02</v>
      </c>
    </row>
    <row r="6" s="43" customFormat="1" ht="20.25" customHeight="1" spans="1:7">
      <c r="A6" s="129" t="s">
        <v>48</v>
      </c>
      <c r="B6" s="130">
        <v>15248</v>
      </c>
      <c r="C6" s="130">
        <v>15248</v>
      </c>
      <c r="D6" s="128">
        <f>IFERROR(ROUND(C6/B6*100,2),"")</f>
        <v>100</v>
      </c>
      <c r="G6" s="43">
        <v>686418</v>
      </c>
    </row>
    <row r="7" ht="20.25" customHeight="1" spans="1:7">
      <c r="A7" s="129" t="s">
        <v>50</v>
      </c>
      <c r="B7" s="130">
        <v>181</v>
      </c>
      <c r="C7" s="130">
        <v>181</v>
      </c>
      <c r="D7" s="128">
        <f t="shared" ref="D6:D34" si="0">IFERROR(ROUND(C7/B7*100,2),"")</f>
        <v>100</v>
      </c>
      <c r="G7" s="45">
        <v>3846</v>
      </c>
    </row>
    <row r="8" ht="20.25" customHeight="1" spans="1:7">
      <c r="A8" s="129" t="s">
        <v>51</v>
      </c>
      <c r="B8" s="130">
        <v>473</v>
      </c>
      <c r="C8" s="130">
        <v>473</v>
      </c>
      <c r="D8" s="128">
        <f t="shared" si="0"/>
        <v>100</v>
      </c>
      <c r="G8" s="45">
        <v>195579</v>
      </c>
    </row>
    <row r="9" ht="20.25" customHeight="1" spans="1:7">
      <c r="A9" s="129" t="s">
        <v>52</v>
      </c>
      <c r="B9" s="130">
        <v>16877</v>
      </c>
      <c r="C9" s="130">
        <v>16877</v>
      </c>
      <c r="D9" s="128">
        <f t="shared" si="0"/>
        <v>100</v>
      </c>
      <c r="G9" s="45">
        <v>859254</v>
      </c>
    </row>
    <row r="10" ht="20.25" customHeight="1" spans="1:7">
      <c r="A10" s="129" t="s">
        <v>53</v>
      </c>
      <c r="B10" s="130">
        <v>1596</v>
      </c>
      <c r="C10" s="130">
        <v>1596</v>
      </c>
      <c r="D10" s="128">
        <f t="shared" si="0"/>
        <v>100</v>
      </c>
      <c r="G10" s="45">
        <v>136179</v>
      </c>
    </row>
    <row r="11" ht="20.25" customHeight="1" spans="1:7">
      <c r="A11" s="129" t="s">
        <v>54</v>
      </c>
      <c r="B11" s="130">
        <v>1015</v>
      </c>
      <c r="C11" s="130">
        <v>1015</v>
      </c>
      <c r="D11" s="128">
        <f t="shared" si="0"/>
        <v>100</v>
      </c>
      <c r="G11" s="45">
        <v>35890</v>
      </c>
    </row>
    <row r="12" ht="20.25" customHeight="1" spans="1:7">
      <c r="A12" s="129" t="s">
        <v>55</v>
      </c>
      <c r="B12" s="130">
        <v>10384</v>
      </c>
      <c r="C12" s="130">
        <v>10384</v>
      </c>
      <c r="D12" s="128">
        <f t="shared" si="0"/>
        <v>100</v>
      </c>
      <c r="G12" s="45">
        <v>503685</v>
      </c>
    </row>
    <row r="13" ht="20.25" customHeight="1" spans="1:7">
      <c r="A13" s="129" t="s">
        <v>56</v>
      </c>
      <c r="B13" s="130">
        <v>6510</v>
      </c>
      <c r="C13" s="130">
        <v>6510</v>
      </c>
      <c r="D13" s="128">
        <f t="shared" si="0"/>
        <v>100</v>
      </c>
      <c r="G13" s="45">
        <v>318772</v>
      </c>
    </row>
    <row r="14" ht="20.25" customHeight="1" spans="1:7">
      <c r="A14" s="129" t="s">
        <v>57</v>
      </c>
      <c r="B14" s="130">
        <v>1220</v>
      </c>
      <c r="C14" s="130">
        <v>1220</v>
      </c>
      <c r="D14" s="128">
        <f t="shared" si="0"/>
        <v>100</v>
      </c>
      <c r="G14" s="45">
        <v>51915</v>
      </c>
    </row>
    <row r="15" ht="20.25" customHeight="1" spans="1:7">
      <c r="A15" s="129" t="s">
        <v>58</v>
      </c>
      <c r="B15" s="130">
        <v>3915</v>
      </c>
      <c r="C15" s="130">
        <v>3915</v>
      </c>
      <c r="D15" s="128">
        <f t="shared" si="0"/>
        <v>100</v>
      </c>
      <c r="G15" s="45">
        <v>209985</v>
      </c>
    </row>
    <row r="16" ht="20.25" customHeight="1" spans="1:7">
      <c r="A16" s="129" t="s">
        <v>59</v>
      </c>
      <c r="B16" s="130">
        <v>10866</v>
      </c>
      <c r="C16" s="130">
        <v>10866</v>
      </c>
      <c r="D16" s="128">
        <f t="shared" si="0"/>
        <v>100</v>
      </c>
      <c r="G16" s="45">
        <v>452379</v>
      </c>
    </row>
    <row r="17" ht="20.25" customHeight="1" spans="1:7">
      <c r="A17" s="129" t="s">
        <v>60</v>
      </c>
      <c r="B17" s="130">
        <v>1439</v>
      </c>
      <c r="C17" s="130">
        <v>1439</v>
      </c>
      <c r="D17" s="128">
        <f t="shared" si="0"/>
        <v>100</v>
      </c>
      <c r="G17" s="45">
        <v>127999</v>
      </c>
    </row>
    <row r="18" ht="20.25" customHeight="1" spans="1:7">
      <c r="A18" s="129" t="s">
        <v>61</v>
      </c>
      <c r="B18" s="130">
        <v>356</v>
      </c>
      <c r="C18" s="130">
        <v>356</v>
      </c>
      <c r="D18" s="128">
        <f t="shared" si="0"/>
        <v>100</v>
      </c>
      <c r="G18" s="45">
        <v>13334</v>
      </c>
    </row>
    <row r="19" ht="20.25" customHeight="1" spans="1:7">
      <c r="A19" s="129" t="s">
        <v>62</v>
      </c>
      <c r="B19" s="130">
        <v>754</v>
      </c>
      <c r="C19" s="130">
        <v>754</v>
      </c>
      <c r="D19" s="128">
        <f t="shared" si="0"/>
        <v>100</v>
      </c>
      <c r="G19" s="45">
        <v>5425</v>
      </c>
    </row>
    <row r="20" ht="20.25" customHeight="1" spans="1:7">
      <c r="A20" s="129" t="s">
        <v>63</v>
      </c>
      <c r="B20" s="130">
        <v>55</v>
      </c>
      <c r="C20" s="130">
        <v>55</v>
      </c>
      <c r="D20" s="128">
        <f t="shared" si="0"/>
        <v>100</v>
      </c>
      <c r="G20" s="45">
        <v>15199</v>
      </c>
    </row>
    <row r="21" ht="20.25" customHeight="1" spans="1:7">
      <c r="A21" s="129" t="s">
        <v>64</v>
      </c>
      <c r="B21" s="131"/>
      <c r="C21" s="130"/>
      <c r="D21" s="128" t="str">
        <f t="shared" si="0"/>
        <v/>
      </c>
      <c r="G21" s="45">
        <v>1000</v>
      </c>
    </row>
    <row r="22" ht="20.25" customHeight="1" spans="1:7">
      <c r="A22" s="129" t="s">
        <v>65</v>
      </c>
      <c r="B22" s="130">
        <v>1622</v>
      </c>
      <c r="C22" s="130">
        <v>1622</v>
      </c>
      <c r="D22" s="128">
        <f t="shared" si="0"/>
        <v>100</v>
      </c>
      <c r="G22" s="45">
        <v>35242</v>
      </c>
    </row>
    <row r="23" ht="20.25" customHeight="1" spans="1:7">
      <c r="A23" s="129" t="s">
        <v>66</v>
      </c>
      <c r="B23" s="130">
        <v>1677</v>
      </c>
      <c r="C23" s="130">
        <v>1677</v>
      </c>
      <c r="D23" s="128">
        <f t="shared" si="0"/>
        <v>100</v>
      </c>
      <c r="G23" s="45">
        <v>124787</v>
      </c>
    </row>
    <row r="24" ht="20.25" customHeight="1" spans="1:7">
      <c r="A24" s="129" t="s">
        <v>67</v>
      </c>
      <c r="B24" s="130"/>
      <c r="C24" s="130"/>
      <c r="D24" s="128" t="str">
        <f t="shared" si="0"/>
        <v/>
      </c>
      <c r="G24" s="45">
        <v>10817</v>
      </c>
    </row>
    <row r="25" ht="20.25" customHeight="1" spans="1:7">
      <c r="A25" s="129" t="s">
        <v>68</v>
      </c>
      <c r="B25" s="130">
        <v>1060</v>
      </c>
      <c r="C25" s="130">
        <v>11060</v>
      </c>
      <c r="D25" s="128">
        <f t="shared" si="0"/>
        <v>1043.4</v>
      </c>
      <c r="G25" s="45">
        <v>45726</v>
      </c>
    </row>
    <row r="26" ht="20.25" customHeight="1" spans="1:7">
      <c r="A26" s="129" t="s">
        <v>69</v>
      </c>
      <c r="B26" s="130"/>
      <c r="C26" s="130"/>
      <c r="D26" s="128" t="str">
        <f t="shared" si="0"/>
        <v/>
      </c>
      <c r="G26" s="45">
        <v>42909</v>
      </c>
    </row>
    <row r="27" ht="20.25" customHeight="1" spans="1:7">
      <c r="A27" s="129" t="s">
        <v>72</v>
      </c>
      <c r="B27" s="130">
        <v>200</v>
      </c>
      <c r="C27" s="130">
        <v>200</v>
      </c>
      <c r="D27" s="128">
        <f t="shared" si="0"/>
        <v>100</v>
      </c>
      <c r="G27" s="45">
        <v>132909</v>
      </c>
    </row>
    <row r="28" ht="20.25" customHeight="1" spans="1:7">
      <c r="A28" s="132" t="s">
        <v>71</v>
      </c>
      <c r="B28" s="130">
        <v>1329</v>
      </c>
      <c r="C28" s="130">
        <v>1329</v>
      </c>
      <c r="D28" s="128">
        <f t="shared" si="0"/>
        <v>100</v>
      </c>
      <c r="G28" s="45">
        <v>73650</v>
      </c>
    </row>
    <row r="29" s="43" customFormat="1" ht="20.25" customHeight="1" spans="1:4">
      <c r="A29" s="68" t="s">
        <v>73</v>
      </c>
      <c r="B29" s="79">
        <v>22192</v>
      </c>
      <c r="C29" s="79">
        <v>16729</v>
      </c>
      <c r="D29" s="128">
        <f t="shared" si="0"/>
        <v>75.38</v>
      </c>
    </row>
    <row r="30" s="43" customFormat="1" ht="20.25" customHeight="1" spans="1:4">
      <c r="A30" s="133" t="s">
        <v>74</v>
      </c>
      <c r="B30" s="99">
        <v>6056</v>
      </c>
      <c r="C30" s="79"/>
      <c r="D30" s="128">
        <f>IFERROR(ROUND(C30/B30*100,2),"")</f>
        <v>0</v>
      </c>
    </row>
    <row r="31" s="43" customFormat="1" ht="20.25" customHeight="1" spans="1:4">
      <c r="A31" s="133" t="s">
        <v>75</v>
      </c>
      <c r="B31" s="79"/>
      <c r="C31" s="79"/>
      <c r="D31" s="128" t="str">
        <f>IFERROR(ROUND(C31/B31*100,2),"")</f>
        <v/>
      </c>
    </row>
    <row r="32" s="123" customFormat="1" ht="20.25" customHeight="1" spans="1:4">
      <c r="A32" s="134" t="s">
        <v>76</v>
      </c>
      <c r="B32" s="79"/>
      <c r="C32" s="79"/>
      <c r="D32" s="128" t="str">
        <f>IFERROR(ROUND(C32/B32*100,2),"")</f>
        <v/>
      </c>
    </row>
    <row r="33" s="123" customFormat="1" ht="20.25" customHeight="1" spans="1:4">
      <c r="A33" s="134" t="s">
        <v>77</v>
      </c>
      <c r="B33" s="79">
        <v>27248</v>
      </c>
      <c r="C33" s="79">
        <v>15119</v>
      </c>
      <c r="D33" s="128">
        <f t="shared" si="0"/>
        <v>55.49</v>
      </c>
    </row>
    <row r="34" s="43" customFormat="1" ht="20.25" customHeight="1" spans="1:4">
      <c r="A34" s="50" t="s">
        <v>78</v>
      </c>
      <c r="B34" s="135">
        <f>SUM(B5,B29,B30,B31,B32,B33)</f>
        <v>132273</v>
      </c>
      <c r="C34" s="135">
        <f>SUM(C5,C29,C30,C31,C32,C33)</f>
        <v>118625</v>
      </c>
      <c r="D34" s="128">
        <f t="shared" si="0"/>
        <v>89.68</v>
      </c>
    </row>
    <row r="35" customHeight="1" spans="1:4">
      <c r="A35" s="136" t="s">
        <v>79</v>
      </c>
      <c r="C35" s="124"/>
      <c r="D35" s="124"/>
    </row>
    <row r="37" customHeight="1" spans="2:3">
      <c r="B37" s="137"/>
      <c r="C37" s="137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D17" sqref="D17:D19"/>
    </sheetView>
  </sheetViews>
  <sheetFormatPr defaultColWidth="9" defaultRowHeight="19.5" customHeight="1" outlineLevelCol="6"/>
  <cols>
    <col min="1" max="1" width="37.6333333333333" style="74" customWidth="1"/>
    <col min="2" max="2" width="14.8833333333333" style="74" customWidth="1"/>
    <col min="3" max="3" width="14" style="74" customWidth="1"/>
    <col min="4" max="4" width="13.1333333333333" style="74" customWidth="1"/>
    <col min="5" max="5" width="13.5" style="74" customWidth="1"/>
    <col min="6" max="6" width="9" style="74" hidden="1" customWidth="1"/>
    <col min="7" max="7" width="13.6333333333333" style="74" hidden="1" customWidth="1"/>
    <col min="8" max="220" width="9" style="74"/>
    <col min="221" max="221" width="37.6333333333333" style="74" customWidth="1"/>
    <col min="222" max="222" width="16.6333333333333" style="74" customWidth="1"/>
    <col min="223" max="223" width="15.8833333333333" style="74" customWidth="1"/>
    <col min="224" max="224" width="13" style="74" customWidth="1"/>
    <col min="225" max="233" width="9" style="74" hidden="1" customWidth="1"/>
    <col min="234" max="476" width="9" style="74"/>
    <col min="477" max="477" width="37.6333333333333" style="74" customWidth="1"/>
    <col min="478" max="478" width="16.6333333333333" style="74" customWidth="1"/>
    <col min="479" max="479" width="15.8833333333333" style="74" customWidth="1"/>
    <col min="480" max="480" width="13" style="74" customWidth="1"/>
    <col min="481" max="489" width="9" style="74" hidden="1" customWidth="1"/>
    <col min="490" max="732" width="9" style="74"/>
    <col min="733" max="733" width="37.6333333333333" style="74" customWidth="1"/>
    <col min="734" max="734" width="16.6333333333333" style="74" customWidth="1"/>
    <col min="735" max="735" width="15.8833333333333" style="74" customWidth="1"/>
    <col min="736" max="736" width="13" style="74" customWidth="1"/>
    <col min="737" max="745" width="9" style="74" hidden="1" customWidth="1"/>
    <col min="746" max="988" width="9" style="74"/>
    <col min="989" max="989" width="37.6333333333333" style="74" customWidth="1"/>
    <col min="990" max="990" width="16.6333333333333" style="74" customWidth="1"/>
    <col min="991" max="991" width="15.8833333333333" style="74" customWidth="1"/>
    <col min="992" max="992" width="13" style="74" customWidth="1"/>
    <col min="993" max="1001" width="9" style="74" hidden="1" customWidth="1"/>
    <col min="1002" max="1244" width="9" style="74"/>
    <col min="1245" max="1245" width="37.6333333333333" style="74" customWidth="1"/>
    <col min="1246" max="1246" width="16.6333333333333" style="74" customWidth="1"/>
    <col min="1247" max="1247" width="15.8833333333333" style="74" customWidth="1"/>
    <col min="1248" max="1248" width="13" style="74" customWidth="1"/>
    <col min="1249" max="1257" width="9" style="74" hidden="1" customWidth="1"/>
    <col min="1258" max="1500" width="9" style="74"/>
    <col min="1501" max="1501" width="37.6333333333333" style="74" customWidth="1"/>
    <col min="1502" max="1502" width="16.6333333333333" style="74" customWidth="1"/>
    <col min="1503" max="1503" width="15.8833333333333" style="74" customWidth="1"/>
    <col min="1504" max="1504" width="13" style="74" customWidth="1"/>
    <col min="1505" max="1513" width="9" style="74" hidden="1" customWidth="1"/>
    <col min="1514" max="1756" width="9" style="74"/>
    <col min="1757" max="1757" width="37.6333333333333" style="74" customWidth="1"/>
    <col min="1758" max="1758" width="16.6333333333333" style="74" customWidth="1"/>
    <col min="1759" max="1759" width="15.8833333333333" style="74" customWidth="1"/>
    <col min="1760" max="1760" width="13" style="74" customWidth="1"/>
    <col min="1761" max="1769" width="9" style="74" hidden="1" customWidth="1"/>
    <col min="1770" max="2012" width="9" style="74"/>
    <col min="2013" max="2013" width="37.6333333333333" style="74" customWidth="1"/>
    <col min="2014" max="2014" width="16.6333333333333" style="74" customWidth="1"/>
    <col min="2015" max="2015" width="15.8833333333333" style="74" customWidth="1"/>
    <col min="2016" max="2016" width="13" style="74" customWidth="1"/>
    <col min="2017" max="2025" width="9" style="74" hidden="1" customWidth="1"/>
    <col min="2026" max="2268" width="9" style="74"/>
    <col min="2269" max="2269" width="37.6333333333333" style="74" customWidth="1"/>
    <col min="2270" max="2270" width="16.6333333333333" style="74" customWidth="1"/>
    <col min="2271" max="2271" width="15.8833333333333" style="74" customWidth="1"/>
    <col min="2272" max="2272" width="13" style="74" customWidth="1"/>
    <col min="2273" max="2281" width="9" style="74" hidden="1" customWidth="1"/>
    <col min="2282" max="2524" width="9" style="74"/>
    <col min="2525" max="2525" width="37.6333333333333" style="74" customWidth="1"/>
    <col min="2526" max="2526" width="16.6333333333333" style="74" customWidth="1"/>
    <col min="2527" max="2527" width="15.8833333333333" style="74" customWidth="1"/>
    <col min="2528" max="2528" width="13" style="74" customWidth="1"/>
    <col min="2529" max="2537" width="9" style="74" hidden="1" customWidth="1"/>
    <col min="2538" max="2780" width="9" style="74"/>
    <col min="2781" max="2781" width="37.6333333333333" style="74" customWidth="1"/>
    <col min="2782" max="2782" width="16.6333333333333" style="74" customWidth="1"/>
    <col min="2783" max="2783" width="15.8833333333333" style="74" customWidth="1"/>
    <col min="2784" max="2784" width="13" style="74" customWidth="1"/>
    <col min="2785" max="2793" width="9" style="74" hidden="1" customWidth="1"/>
    <col min="2794" max="3036" width="9" style="74"/>
    <col min="3037" max="3037" width="37.6333333333333" style="74" customWidth="1"/>
    <col min="3038" max="3038" width="16.6333333333333" style="74" customWidth="1"/>
    <col min="3039" max="3039" width="15.8833333333333" style="74" customWidth="1"/>
    <col min="3040" max="3040" width="13" style="74" customWidth="1"/>
    <col min="3041" max="3049" width="9" style="74" hidden="1" customWidth="1"/>
    <col min="3050" max="3292" width="9" style="74"/>
    <col min="3293" max="3293" width="37.6333333333333" style="74" customWidth="1"/>
    <col min="3294" max="3294" width="16.6333333333333" style="74" customWidth="1"/>
    <col min="3295" max="3295" width="15.8833333333333" style="74" customWidth="1"/>
    <col min="3296" max="3296" width="13" style="74" customWidth="1"/>
    <col min="3297" max="3305" width="9" style="74" hidden="1" customWidth="1"/>
    <col min="3306" max="3548" width="9" style="74"/>
    <col min="3549" max="3549" width="37.6333333333333" style="74" customWidth="1"/>
    <col min="3550" max="3550" width="16.6333333333333" style="74" customWidth="1"/>
    <col min="3551" max="3551" width="15.8833333333333" style="74" customWidth="1"/>
    <col min="3552" max="3552" width="13" style="74" customWidth="1"/>
    <col min="3553" max="3561" width="9" style="74" hidden="1" customWidth="1"/>
    <col min="3562" max="3804" width="9" style="74"/>
    <col min="3805" max="3805" width="37.6333333333333" style="74" customWidth="1"/>
    <col min="3806" max="3806" width="16.6333333333333" style="74" customWidth="1"/>
    <col min="3807" max="3807" width="15.8833333333333" style="74" customWidth="1"/>
    <col min="3808" max="3808" width="13" style="74" customWidth="1"/>
    <col min="3809" max="3817" width="9" style="74" hidden="1" customWidth="1"/>
    <col min="3818" max="4060" width="9" style="74"/>
    <col min="4061" max="4061" width="37.6333333333333" style="74" customWidth="1"/>
    <col min="4062" max="4062" width="16.6333333333333" style="74" customWidth="1"/>
    <col min="4063" max="4063" width="15.8833333333333" style="74" customWidth="1"/>
    <col min="4064" max="4064" width="13" style="74" customWidth="1"/>
    <col min="4065" max="4073" width="9" style="74" hidden="1" customWidth="1"/>
    <col min="4074" max="4316" width="9" style="74"/>
    <col min="4317" max="4317" width="37.6333333333333" style="74" customWidth="1"/>
    <col min="4318" max="4318" width="16.6333333333333" style="74" customWidth="1"/>
    <col min="4319" max="4319" width="15.8833333333333" style="74" customWidth="1"/>
    <col min="4320" max="4320" width="13" style="74" customWidth="1"/>
    <col min="4321" max="4329" width="9" style="74" hidden="1" customWidth="1"/>
    <col min="4330" max="4572" width="9" style="74"/>
    <col min="4573" max="4573" width="37.6333333333333" style="74" customWidth="1"/>
    <col min="4574" max="4574" width="16.6333333333333" style="74" customWidth="1"/>
    <col min="4575" max="4575" width="15.8833333333333" style="74" customWidth="1"/>
    <col min="4576" max="4576" width="13" style="74" customWidth="1"/>
    <col min="4577" max="4585" width="9" style="74" hidden="1" customWidth="1"/>
    <col min="4586" max="4828" width="9" style="74"/>
    <col min="4829" max="4829" width="37.6333333333333" style="74" customWidth="1"/>
    <col min="4830" max="4830" width="16.6333333333333" style="74" customWidth="1"/>
    <col min="4831" max="4831" width="15.8833333333333" style="74" customWidth="1"/>
    <col min="4832" max="4832" width="13" style="74" customWidth="1"/>
    <col min="4833" max="4841" width="9" style="74" hidden="1" customWidth="1"/>
    <col min="4842" max="5084" width="9" style="74"/>
    <col min="5085" max="5085" width="37.6333333333333" style="74" customWidth="1"/>
    <col min="5086" max="5086" width="16.6333333333333" style="74" customWidth="1"/>
    <col min="5087" max="5087" width="15.8833333333333" style="74" customWidth="1"/>
    <col min="5088" max="5088" width="13" style="74" customWidth="1"/>
    <col min="5089" max="5097" width="9" style="74" hidden="1" customWidth="1"/>
    <col min="5098" max="5340" width="9" style="74"/>
    <col min="5341" max="5341" width="37.6333333333333" style="74" customWidth="1"/>
    <col min="5342" max="5342" width="16.6333333333333" style="74" customWidth="1"/>
    <col min="5343" max="5343" width="15.8833333333333" style="74" customWidth="1"/>
    <col min="5344" max="5344" width="13" style="74" customWidth="1"/>
    <col min="5345" max="5353" width="9" style="74" hidden="1" customWidth="1"/>
    <col min="5354" max="5596" width="9" style="74"/>
    <col min="5597" max="5597" width="37.6333333333333" style="74" customWidth="1"/>
    <col min="5598" max="5598" width="16.6333333333333" style="74" customWidth="1"/>
    <col min="5599" max="5599" width="15.8833333333333" style="74" customWidth="1"/>
    <col min="5600" max="5600" width="13" style="74" customWidth="1"/>
    <col min="5601" max="5609" width="9" style="74" hidden="1" customWidth="1"/>
    <col min="5610" max="5852" width="9" style="74"/>
    <col min="5853" max="5853" width="37.6333333333333" style="74" customWidth="1"/>
    <col min="5854" max="5854" width="16.6333333333333" style="74" customWidth="1"/>
    <col min="5855" max="5855" width="15.8833333333333" style="74" customWidth="1"/>
    <col min="5856" max="5856" width="13" style="74" customWidth="1"/>
    <col min="5857" max="5865" width="9" style="74" hidden="1" customWidth="1"/>
    <col min="5866" max="6108" width="9" style="74"/>
    <col min="6109" max="6109" width="37.6333333333333" style="74" customWidth="1"/>
    <col min="6110" max="6110" width="16.6333333333333" style="74" customWidth="1"/>
    <col min="6111" max="6111" width="15.8833333333333" style="74" customWidth="1"/>
    <col min="6112" max="6112" width="13" style="74" customWidth="1"/>
    <col min="6113" max="6121" width="9" style="74" hidden="1" customWidth="1"/>
    <col min="6122" max="6364" width="9" style="74"/>
    <col min="6365" max="6365" width="37.6333333333333" style="74" customWidth="1"/>
    <col min="6366" max="6366" width="16.6333333333333" style="74" customWidth="1"/>
    <col min="6367" max="6367" width="15.8833333333333" style="74" customWidth="1"/>
    <col min="6368" max="6368" width="13" style="74" customWidth="1"/>
    <col min="6369" max="6377" width="9" style="74" hidden="1" customWidth="1"/>
    <col min="6378" max="6620" width="9" style="74"/>
    <col min="6621" max="6621" width="37.6333333333333" style="74" customWidth="1"/>
    <col min="6622" max="6622" width="16.6333333333333" style="74" customWidth="1"/>
    <col min="6623" max="6623" width="15.8833333333333" style="74" customWidth="1"/>
    <col min="6624" max="6624" width="13" style="74" customWidth="1"/>
    <col min="6625" max="6633" width="9" style="74" hidden="1" customWidth="1"/>
    <col min="6634" max="6876" width="9" style="74"/>
    <col min="6877" max="6877" width="37.6333333333333" style="74" customWidth="1"/>
    <col min="6878" max="6878" width="16.6333333333333" style="74" customWidth="1"/>
    <col min="6879" max="6879" width="15.8833333333333" style="74" customWidth="1"/>
    <col min="6880" max="6880" width="13" style="74" customWidth="1"/>
    <col min="6881" max="6889" width="9" style="74" hidden="1" customWidth="1"/>
    <col min="6890" max="7132" width="9" style="74"/>
    <col min="7133" max="7133" width="37.6333333333333" style="74" customWidth="1"/>
    <col min="7134" max="7134" width="16.6333333333333" style="74" customWidth="1"/>
    <col min="7135" max="7135" width="15.8833333333333" style="74" customWidth="1"/>
    <col min="7136" max="7136" width="13" style="74" customWidth="1"/>
    <col min="7137" max="7145" width="9" style="74" hidden="1" customWidth="1"/>
    <col min="7146" max="7388" width="9" style="74"/>
    <col min="7389" max="7389" width="37.6333333333333" style="74" customWidth="1"/>
    <col min="7390" max="7390" width="16.6333333333333" style="74" customWidth="1"/>
    <col min="7391" max="7391" width="15.8833333333333" style="74" customWidth="1"/>
    <col min="7392" max="7392" width="13" style="74" customWidth="1"/>
    <col min="7393" max="7401" width="9" style="74" hidden="1" customWidth="1"/>
    <col min="7402" max="7644" width="9" style="74"/>
    <col min="7645" max="7645" width="37.6333333333333" style="74" customWidth="1"/>
    <col min="7646" max="7646" width="16.6333333333333" style="74" customWidth="1"/>
    <col min="7647" max="7647" width="15.8833333333333" style="74" customWidth="1"/>
    <col min="7648" max="7648" width="13" style="74" customWidth="1"/>
    <col min="7649" max="7657" width="9" style="74" hidden="1" customWidth="1"/>
    <col min="7658" max="7900" width="9" style="74"/>
    <col min="7901" max="7901" width="37.6333333333333" style="74" customWidth="1"/>
    <col min="7902" max="7902" width="16.6333333333333" style="74" customWidth="1"/>
    <col min="7903" max="7903" width="15.8833333333333" style="74" customWidth="1"/>
    <col min="7904" max="7904" width="13" style="74" customWidth="1"/>
    <col min="7905" max="7913" width="9" style="74" hidden="1" customWidth="1"/>
    <col min="7914" max="8156" width="9" style="74"/>
    <col min="8157" max="8157" width="37.6333333333333" style="74" customWidth="1"/>
    <col min="8158" max="8158" width="16.6333333333333" style="74" customWidth="1"/>
    <col min="8159" max="8159" width="15.8833333333333" style="74" customWidth="1"/>
    <col min="8160" max="8160" width="13" style="74" customWidth="1"/>
    <col min="8161" max="8169" width="9" style="74" hidden="1" customWidth="1"/>
    <col min="8170" max="8412" width="9" style="74"/>
    <col min="8413" max="8413" width="37.6333333333333" style="74" customWidth="1"/>
    <col min="8414" max="8414" width="16.6333333333333" style="74" customWidth="1"/>
    <col min="8415" max="8415" width="15.8833333333333" style="74" customWidth="1"/>
    <col min="8416" max="8416" width="13" style="74" customWidth="1"/>
    <col min="8417" max="8425" width="9" style="74" hidden="1" customWidth="1"/>
    <col min="8426" max="8668" width="9" style="74"/>
    <col min="8669" max="8669" width="37.6333333333333" style="74" customWidth="1"/>
    <col min="8670" max="8670" width="16.6333333333333" style="74" customWidth="1"/>
    <col min="8671" max="8671" width="15.8833333333333" style="74" customWidth="1"/>
    <col min="8672" max="8672" width="13" style="74" customWidth="1"/>
    <col min="8673" max="8681" width="9" style="74" hidden="1" customWidth="1"/>
    <col min="8682" max="8924" width="9" style="74"/>
    <col min="8925" max="8925" width="37.6333333333333" style="74" customWidth="1"/>
    <col min="8926" max="8926" width="16.6333333333333" style="74" customWidth="1"/>
    <col min="8927" max="8927" width="15.8833333333333" style="74" customWidth="1"/>
    <col min="8928" max="8928" width="13" style="74" customWidth="1"/>
    <col min="8929" max="8937" width="9" style="74" hidden="1" customWidth="1"/>
    <col min="8938" max="9180" width="9" style="74"/>
    <col min="9181" max="9181" width="37.6333333333333" style="74" customWidth="1"/>
    <col min="9182" max="9182" width="16.6333333333333" style="74" customWidth="1"/>
    <col min="9183" max="9183" width="15.8833333333333" style="74" customWidth="1"/>
    <col min="9184" max="9184" width="13" style="74" customWidth="1"/>
    <col min="9185" max="9193" width="9" style="74" hidden="1" customWidth="1"/>
    <col min="9194" max="9436" width="9" style="74"/>
    <col min="9437" max="9437" width="37.6333333333333" style="74" customWidth="1"/>
    <col min="9438" max="9438" width="16.6333333333333" style="74" customWidth="1"/>
    <col min="9439" max="9439" width="15.8833333333333" style="74" customWidth="1"/>
    <col min="9440" max="9440" width="13" style="74" customWidth="1"/>
    <col min="9441" max="9449" width="9" style="74" hidden="1" customWidth="1"/>
    <col min="9450" max="9692" width="9" style="74"/>
    <col min="9693" max="9693" width="37.6333333333333" style="74" customWidth="1"/>
    <col min="9694" max="9694" width="16.6333333333333" style="74" customWidth="1"/>
    <col min="9695" max="9695" width="15.8833333333333" style="74" customWidth="1"/>
    <col min="9696" max="9696" width="13" style="74" customWidth="1"/>
    <col min="9697" max="9705" width="9" style="74" hidden="1" customWidth="1"/>
    <col min="9706" max="9948" width="9" style="74"/>
    <col min="9949" max="9949" width="37.6333333333333" style="74" customWidth="1"/>
    <col min="9950" max="9950" width="16.6333333333333" style="74" customWidth="1"/>
    <col min="9951" max="9951" width="15.8833333333333" style="74" customWidth="1"/>
    <col min="9952" max="9952" width="13" style="74" customWidth="1"/>
    <col min="9953" max="9961" width="9" style="74" hidden="1" customWidth="1"/>
    <col min="9962" max="10204" width="9" style="74"/>
    <col min="10205" max="10205" width="37.6333333333333" style="74" customWidth="1"/>
    <col min="10206" max="10206" width="16.6333333333333" style="74" customWidth="1"/>
    <col min="10207" max="10207" width="15.8833333333333" style="74" customWidth="1"/>
    <col min="10208" max="10208" width="13" style="74" customWidth="1"/>
    <col min="10209" max="10217" width="9" style="74" hidden="1" customWidth="1"/>
    <col min="10218" max="10460" width="9" style="74"/>
    <col min="10461" max="10461" width="37.6333333333333" style="74" customWidth="1"/>
    <col min="10462" max="10462" width="16.6333333333333" style="74" customWidth="1"/>
    <col min="10463" max="10463" width="15.8833333333333" style="74" customWidth="1"/>
    <col min="10464" max="10464" width="13" style="74" customWidth="1"/>
    <col min="10465" max="10473" width="9" style="74" hidden="1" customWidth="1"/>
    <col min="10474" max="10716" width="9" style="74"/>
    <col min="10717" max="10717" width="37.6333333333333" style="74" customWidth="1"/>
    <col min="10718" max="10718" width="16.6333333333333" style="74" customWidth="1"/>
    <col min="10719" max="10719" width="15.8833333333333" style="74" customWidth="1"/>
    <col min="10720" max="10720" width="13" style="74" customWidth="1"/>
    <col min="10721" max="10729" width="9" style="74" hidden="1" customWidth="1"/>
    <col min="10730" max="10972" width="9" style="74"/>
    <col min="10973" max="10973" width="37.6333333333333" style="74" customWidth="1"/>
    <col min="10974" max="10974" width="16.6333333333333" style="74" customWidth="1"/>
    <col min="10975" max="10975" width="15.8833333333333" style="74" customWidth="1"/>
    <col min="10976" max="10976" width="13" style="74" customWidth="1"/>
    <col min="10977" max="10985" width="9" style="74" hidden="1" customWidth="1"/>
    <col min="10986" max="11228" width="9" style="74"/>
    <col min="11229" max="11229" width="37.6333333333333" style="74" customWidth="1"/>
    <col min="11230" max="11230" width="16.6333333333333" style="74" customWidth="1"/>
    <col min="11231" max="11231" width="15.8833333333333" style="74" customWidth="1"/>
    <col min="11232" max="11232" width="13" style="74" customWidth="1"/>
    <col min="11233" max="11241" width="9" style="74" hidden="1" customWidth="1"/>
    <col min="11242" max="11484" width="9" style="74"/>
    <col min="11485" max="11485" width="37.6333333333333" style="74" customWidth="1"/>
    <col min="11486" max="11486" width="16.6333333333333" style="74" customWidth="1"/>
    <col min="11487" max="11487" width="15.8833333333333" style="74" customWidth="1"/>
    <col min="11488" max="11488" width="13" style="74" customWidth="1"/>
    <col min="11489" max="11497" width="9" style="74" hidden="1" customWidth="1"/>
    <col min="11498" max="11740" width="9" style="74"/>
    <col min="11741" max="11741" width="37.6333333333333" style="74" customWidth="1"/>
    <col min="11742" max="11742" width="16.6333333333333" style="74" customWidth="1"/>
    <col min="11743" max="11743" width="15.8833333333333" style="74" customWidth="1"/>
    <col min="11744" max="11744" width="13" style="74" customWidth="1"/>
    <col min="11745" max="11753" width="9" style="74" hidden="1" customWidth="1"/>
    <col min="11754" max="11996" width="9" style="74"/>
    <col min="11997" max="11997" width="37.6333333333333" style="74" customWidth="1"/>
    <col min="11998" max="11998" width="16.6333333333333" style="74" customWidth="1"/>
    <col min="11999" max="11999" width="15.8833333333333" style="74" customWidth="1"/>
    <col min="12000" max="12000" width="13" style="74" customWidth="1"/>
    <col min="12001" max="12009" width="9" style="74" hidden="1" customWidth="1"/>
    <col min="12010" max="12252" width="9" style="74"/>
    <col min="12253" max="12253" width="37.6333333333333" style="74" customWidth="1"/>
    <col min="12254" max="12254" width="16.6333333333333" style="74" customWidth="1"/>
    <col min="12255" max="12255" width="15.8833333333333" style="74" customWidth="1"/>
    <col min="12256" max="12256" width="13" style="74" customWidth="1"/>
    <col min="12257" max="12265" width="9" style="74" hidden="1" customWidth="1"/>
    <col min="12266" max="12508" width="9" style="74"/>
    <col min="12509" max="12509" width="37.6333333333333" style="74" customWidth="1"/>
    <col min="12510" max="12510" width="16.6333333333333" style="74" customWidth="1"/>
    <col min="12511" max="12511" width="15.8833333333333" style="74" customWidth="1"/>
    <col min="12512" max="12512" width="13" style="74" customWidth="1"/>
    <col min="12513" max="12521" width="9" style="74" hidden="1" customWidth="1"/>
    <col min="12522" max="12764" width="9" style="74"/>
    <col min="12765" max="12765" width="37.6333333333333" style="74" customWidth="1"/>
    <col min="12766" max="12766" width="16.6333333333333" style="74" customWidth="1"/>
    <col min="12767" max="12767" width="15.8833333333333" style="74" customWidth="1"/>
    <col min="12768" max="12768" width="13" style="74" customWidth="1"/>
    <col min="12769" max="12777" width="9" style="74" hidden="1" customWidth="1"/>
    <col min="12778" max="13020" width="9" style="74"/>
    <col min="13021" max="13021" width="37.6333333333333" style="74" customWidth="1"/>
    <col min="13022" max="13022" width="16.6333333333333" style="74" customWidth="1"/>
    <col min="13023" max="13023" width="15.8833333333333" style="74" customWidth="1"/>
    <col min="13024" max="13024" width="13" style="74" customWidth="1"/>
    <col min="13025" max="13033" width="9" style="74" hidden="1" customWidth="1"/>
    <col min="13034" max="13276" width="9" style="74"/>
    <col min="13277" max="13277" width="37.6333333333333" style="74" customWidth="1"/>
    <col min="13278" max="13278" width="16.6333333333333" style="74" customWidth="1"/>
    <col min="13279" max="13279" width="15.8833333333333" style="74" customWidth="1"/>
    <col min="13280" max="13280" width="13" style="74" customWidth="1"/>
    <col min="13281" max="13289" width="9" style="74" hidden="1" customWidth="1"/>
    <col min="13290" max="13532" width="9" style="74"/>
    <col min="13533" max="13533" width="37.6333333333333" style="74" customWidth="1"/>
    <col min="13534" max="13534" width="16.6333333333333" style="74" customWidth="1"/>
    <col min="13535" max="13535" width="15.8833333333333" style="74" customWidth="1"/>
    <col min="13536" max="13536" width="13" style="74" customWidth="1"/>
    <col min="13537" max="13545" width="9" style="74" hidden="1" customWidth="1"/>
    <col min="13546" max="13788" width="9" style="74"/>
    <col min="13789" max="13789" width="37.6333333333333" style="74" customWidth="1"/>
    <col min="13790" max="13790" width="16.6333333333333" style="74" customWidth="1"/>
    <col min="13791" max="13791" width="15.8833333333333" style="74" customWidth="1"/>
    <col min="13792" max="13792" width="13" style="74" customWidth="1"/>
    <col min="13793" max="13801" width="9" style="74" hidden="1" customWidth="1"/>
    <col min="13802" max="14044" width="9" style="74"/>
    <col min="14045" max="14045" width="37.6333333333333" style="74" customWidth="1"/>
    <col min="14046" max="14046" width="16.6333333333333" style="74" customWidth="1"/>
    <col min="14047" max="14047" width="15.8833333333333" style="74" customWidth="1"/>
    <col min="14048" max="14048" width="13" style="74" customWidth="1"/>
    <col min="14049" max="14057" width="9" style="74" hidden="1" customWidth="1"/>
    <col min="14058" max="14300" width="9" style="74"/>
    <col min="14301" max="14301" width="37.6333333333333" style="74" customWidth="1"/>
    <col min="14302" max="14302" width="16.6333333333333" style="74" customWidth="1"/>
    <col min="14303" max="14303" width="15.8833333333333" style="74" customWidth="1"/>
    <col min="14304" max="14304" width="13" style="74" customWidth="1"/>
    <col min="14305" max="14313" width="9" style="74" hidden="1" customWidth="1"/>
    <col min="14314" max="14556" width="9" style="74"/>
    <col min="14557" max="14557" width="37.6333333333333" style="74" customWidth="1"/>
    <col min="14558" max="14558" width="16.6333333333333" style="74" customWidth="1"/>
    <col min="14559" max="14559" width="15.8833333333333" style="74" customWidth="1"/>
    <col min="14560" max="14560" width="13" style="74" customWidth="1"/>
    <col min="14561" max="14569" width="9" style="74" hidden="1" customWidth="1"/>
    <col min="14570" max="14812" width="9" style="74"/>
    <col min="14813" max="14813" width="37.6333333333333" style="74" customWidth="1"/>
    <col min="14814" max="14814" width="16.6333333333333" style="74" customWidth="1"/>
    <col min="14815" max="14815" width="15.8833333333333" style="74" customWidth="1"/>
    <col min="14816" max="14816" width="13" style="74" customWidth="1"/>
    <col min="14817" max="14825" width="9" style="74" hidden="1" customWidth="1"/>
    <col min="14826" max="15068" width="9" style="74"/>
    <col min="15069" max="15069" width="37.6333333333333" style="74" customWidth="1"/>
    <col min="15070" max="15070" width="16.6333333333333" style="74" customWidth="1"/>
    <col min="15071" max="15071" width="15.8833333333333" style="74" customWidth="1"/>
    <col min="15072" max="15072" width="13" style="74" customWidth="1"/>
    <col min="15073" max="15081" width="9" style="74" hidden="1" customWidth="1"/>
    <col min="15082" max="15324" width="9" style="74"/>
    <col min="15325" max="15325" width="37.6333333333333" style="74" customWidth="1"/>
    <col min="15326" max="15326" width="16.6333333333333" style="74" customWidth="1"/>
    <col min="15327" max="15327" width="15.8833333333333" style="74" customWidth="1"/>
    <col min="15328" max="15328" width="13" style="74" customWidth="1"/>
    <col min="15329" max="15337" width="9" style="74" hidden="1" customWidth="1"/>
    <col min="15338" max="15580" width="9" style="74"/>
    <col min="15581" max="15581" width="37.6333333333333" style="74" customWidth="1"/>
    <col min="15582" max="15582" width="16.6333333333333" style="74" customWidth="1"/>
    <col min="15583" max="15583" width="15.8833333333333" style="74" customWidth="1"/>
    <col min="15584" max="15584" width="13" style="74" customWidth="1"/>
    <col min="15585" max="15593" width="9" style="74" hidden="1" customWidth="1"/>
    <col min="15594" max="15836" width="9" style="74"/>
    <col min="15837" max="15837" width="37.6333333333333" style="74" customWidth="1"/>
    <col min="15838" max="15838" width="16.6333333333333" style="74" customWidth="1"/>
    <col min="15839" max="15839" width="15.8833333333333" style="74" customWidth="1"/>
    <col min="15840" max="15840" width="13" style="74" customWidth="1"/>
    <col min="15841" max="15849" width="9" style="74" hidden="1" customWidth="1"/>
    <col min="15850" max="16092" width="9" style="74"/>
    <col min="16093" max="16093" width="37.6333333333333" style="74" customWidth="1"/>
    <col min="16094" max="16094" width="16.6333333333333" style="74" customWidth="1"/>
    <col min="16095" max="16095" width="15.8833333333333" style="74" customWidth="1"/>
    <col min="16096" max="16096" width="13" style="74" customWidth="1"/>
    <col min="16097" max="16105" width="9" style="74" hidden="1" customWidth="1"/>
    <col min="16106" max="16384" width="9" style="74"/>
  </cols>
  <sheetData>
    <row r="1" ht="27.75" customHeight="1" spans="1:2">
      <c r="A1" s="46" t="s">
        <v>90</v>
      </c>
      <c r="B1" s="46"/>
    </row>
    <row r="2" ht="45" customHeight="1" spans="1:5">
      <c r="A2" s="76" t="s">
        <v>91</v>
      </c>
      <c r="B2" s="76"/>
      <c r="C2" s="76"/>
      <c r="D2" s="76"/>
      <c r="E2" s="76"/>
    </row>
    <row r="3" customHeight="1" spans="3:5">
      <c r="C3" s="111" t="s">
        <v>92</v>
      </c>
      <c r="D3" s="111"/>
      <c r="E3" s="111"/>
    </row>
    <row r="4" s="72" customFormat="1" ht="51" customHeight="1" spans="1:7">
      <c r="A4" s="51" t="s">
        <v>46</v>
      </c>
      <c r="B4" s="51" t="s">
        <v>93</v>
      </c>
      <c r="C4" s="51" t="s">
        <v>94</v>
      </c>
      <c r="D4" s="51" t="s">
        <v>82</v>
      </c>
      <c r="E4" s="51" t="s">
        <v>95</v>
      </c>
      <c r="F4" s="95" t="s">
        <v>96</v>
      </c>
      <c r="G4" s="72" t="s">
        <v>97</v>
      </c>
    </row>
    <row r="5" ht="21.75" customHeight="1" spans="1:7">
      <c r="A5" s="78" t="s">
        <v>9</v>
      </c>
      <c r="B5" s="79">
        <f>SUM(B6:B15)</f>
        <v>2500</v>
      </c>
      <c r="C5" s="79">
        <f>SUM(C6:C15)</f>
        <v>2500</v>
      </c>
      <c r="D5" s="84">
        <f>SUM(D6:D15)</f>
        <v>1370</v>
      </c>
      <c r="E5" s="112">
        <f>IFERROR(ROUND((D5/C5)*100,2),"")</f>
        <v>54.8</v>
      </c>
      <c r="G5" s="79">
        <f>SUM(G6:G15)</f>
        <v>1532784</v>
      </c>
    </row>
    <row r="6" s="46" customFormat="1" ht="21.75" customHeight="1" spans="1:7">
      <c r="A6" s="81" t="s">
        <v>98</v>
      </c>
      <c r="B6" s="113"/>
      <c r="C6" s="114"/>
      <c r="D6" s="84"/>
      <c r="E6" s="112" t="str">
        <f t="shared" ref="E6:E15" si="0">IFERROR(ROUND((D6/C6)*100,2),"")</f>
        <v/>
      </c>
      <c r="G6" s="115">
        <v>22969</v>
      </c>
    </row>
    <row r="7" s="46" customFormat="1" ht="21.75" customHeight="1" spans="1:7">
      <c r="A7" s="81" t="s">
        <v>99</v>
      </c>
      <c r="B7" s="113"/>
      <c r="C7" s="114"/>
      <c r="D7" s="84"/>
      <c r="E7" s="112" t="str">
        <f t="shared" si="0"/>
        <v/>
      </c>
      <c r="G7" s="115">
        <v>9413</v>
      </c>
    </row>
    <row r="8" s="46" customFormat="1" ht="21" customHeight="1" spans="1:7">
      <c r="A8" s="81" t="s">
        <v>100</v>
      </c>
      <c r="B8" s="113"/>
      <c r="C8" s="114"/>
      <c r="D8" s="84"/>
      <c r="E8" s="112" t="str">
        <f t="shared" si="0"/>
        <v/>
      </c>
      <c r="G8" s="115">
        <v>1397178</v>
      </c>
    </row>
    <row r="9" s="46" customFormat="1" ht="21" customHeight="1" spans="1:7">
      <c r="A9" s="81" t="s">
        <v>101</v>
      </c>
      <c r="B9" s="113"/>
      <c r="C9" s="114"/>
      <c r="D9" s="84"/>
      <c r="E9" s="112" t="str">
        <f t="shared" si="0"/>
        <v/>
      </c>
      <c r="G9" s="115"/>
    </row>
    <row r="10" s="46" customFormat="1" ht="21" customHeight="1" spans="1:7">
      <c r="A10" s="81" t="s">
        <v>102</v>
      </c>
      <c r="B10" s="113"/>
      <c r="C10" s="114"/>
      <c r="D10" s="84"/>
      <c r="E10" s="112" t="str">
        <f t="shared" si="0"/>
        <v/>
      </c>
      <c r="G10" s="115"/>
    </row>
    <row r="11" s="46" customFormat="1" ht="21" customHeight="1" spans="1:7">
      <c r="A11" s="81" t="s">
        <v>103</v>
      </c>
      <c r="B11" s="113"/>
      <c r="C11" s="114"/>
      <c r="D11" s="84"/>
      <c r="E11" s="112" t="str">
        <f t="shared" si="0"/>
        <v/>
      </c>
      <c r="G11" s="115"/>
    </row>
    <row r="12" s="46" customFormat="1" ht="21.75" customHeight="1" spans="1:7">
      <c r="A12" s="81" t="s">
        <v>104</v>
      </c>
      <c r="B12" s="113">
        <v>2000</v>
      </c>
      <c r="C12" s="114">
        <v>2000</v>
      </c>
      <c r="D12" s="84">
        <v>446</v>
      </c>
      <c r="E12" s="112">
        <f t="shared" si="0"/>
        <v>22.3</v>
      </c>
      <c r="G12" s="115">
        <v>90212</v>
      </c>
    </row>
    <row r="13" s="46" customFormat="1" ht="21.75" customHeight="1" spans="1:7">
      <c r="A13" s="81" t="s">
        <v>105</v>
      </c>
      <c r="B13" s="113">
        <v>500</v>
      </c>
      <c r="C13" s="114">
        <v>500</v>
      </c>
      <c r="D13" s="84">
        <v>418</v>
      </c>
      <c r="E13" s="112">
        <f t="shared" si="0"/>
        <v>83.6</v>
      </c>
      <c r="G13" s="115">
        <v>11817</v>
      </c>
    </row>
    <row r="14" s="46" customFormat="1" ht="21.75" customHeight="1" spans="1:7">
      <c r="A14" s="81" t="s">
        <v>106</v>
      </c>
      <c r="B14" s="113"/>
      <c r="C14" s="114"/>
      <c r="D14" s="84">
        <v>506</v>
      </c>
      <c r="E14" s="112" t="str">
        <f t="shared" si="0"/>
        <v/>
      </c>
      <c r="G14" s="83">
        <v>1195</v>
      </c>
    </row>
    <row r="15" s="46" customFormat="1" ht="21.75" customHeight="1" spans="1:7">
      <c r="A15" s="86" t="s">
        <v>107</v>
      </c>
      <c r="B15" s="113"/>
      <c r="C15" s="114"/>
      <c r="D15" s="84"/>
      <c r="E15" s="112" t="str">
        <f t="shared" si="0"/>
        <v/>
      </c>
      <c r="G15" s="116"/>
    </row>
    <row r="16" ht="21.75" customHeight="1" spans="1:7">
      <c r="A16" s="87" t="s">
        <v>108</v>
      </c>
      <c r="B16" s="88"/>
      <c r="C16" s="88"/>
      <c r="D16" s="88">
        <v>33000</v>
      </c>
      <c r="E16" s="112" t="str">
        <f t="shared" ref="E12:E21" si="1">IFERROR(ROUND((D16/C16)*100,2),"")</f>
        <v/>
      </c>
      <c r="G16" s="83">
        <v>456500</v>
      </c>
    </row>
    <row r="17" ht="21.75" customHeight="1" spans="1:7">
      <c r="A17" s="89" t="s">
        <v>109</v>
      </c>
      <c r="B17" s="88">
        <v>23000</v>
      </c>
      <c r="C17" s="88">
        <v>23000</v>
      </c>
      <c r="D17" s="88">
        <v>6284</v>
      </c>
      <c r="E17" s="112">
        <f t="shared" si="1"/>
        <v>27.32</v>
      </c>
      <c r="G17" s="83">
        <v>67050</v>
      </c>
    </row>
    <row r="18" ht="21.75" customHeight="1" spans="1:7">
      <c r="A18" s="89" t="s">
        <v>110</v>
      </c>
      <c r="B18" s="88"/>
      <c r="C18" s="88"/>
      <c r="D18" s="88"/>
      <c r="E18" s="112" t="str">
        <f t="shared" si="1"/>
        <v/>
      </c>
      <c r="G18" s="83">
        <v>50583</v>
      </c>
    </row>
    <row r="19" ht="21.75" customHeight="1" spans="1:7">
      <c r="A19" s="89" t="s">
        <v>111</v>
      </c>
      <c r="B19" s="117">
        <v>10397</v>
      </c>
      <c r="C19" s="88">
        <v>10397</v>
      </c>
      <c r="D19" s="88">
        <v>14309</v>
      </c>
      <c r="E19" s="112">
        <f t="shared" si="1"/>
        <v>137.63</v>
      </c>
      <c r="G19" s="83">
        <v>205040</v>
      </c>
    </row>
    <row r="20" ht="21.75" customHeight="1" spans="1:5">
      <c r="A20" s="118"/>
      <c r="B20" s="119"/>
      <c r="C20" s="116"/>
      <c r="D20" s="83"/>
      <c r="E20" s="112" t="str">
        <f t="shared" si="1"/>
        <v/>
      </c>
    </row>
    <row r="21" ht="21.75" customHeight="1" spans="1:7">
      <c r="A21" s="120" t="s">
        <v>112</v>
      </c>
      <c r="B21" s="91">
        <f>SUM(B5,B16,B17,B18,B19)</f>
        <v>35897</v>
      </c>
      <c r="C21" s="91">
        <f>SUM(C5,C16,C17,C18,C19)</f>
        <v>35897</v>
      </c>
      <c r="D21" s="91">
        <f>SUM(D5,D16,D17,D18,D19)</f>
        <v>54963</v>
      </c>
      <c r="E21" s="112">
        <f t="shared" si="1"/>
        <v>153.11</v>
      </c>
      <c r="G21" s="121">
        <f>SUM(G5,G16,G17,G18,G19)</f>
        <v>2311957</v>
      </c>
    </row>
    <row r="22" ht="21.75" customHeight="1" spans="3:5">
      <c r="C22" s="46"/>
      <c r="D22" s="46"/>
      <c r="E22" s="75"/>
    </row>
    <row r="23" s="75" customFormat="1" ht="21.75" customHeight="1" spans="1:5">
      <c r="A23" s="46"/>
      <c r="B23" s="46"/>
      <c r="C23" s="46"/>
      <c r="D23" s="46"/>
      <c r="E23" s="74"/>
    </row>
    <row r="24" ht="21.75" customHeight="1" spans="1:5">
      <c r="A24" s="46"/>
      <c r="B24" s="46"/>
      <c r="C24" s="46"/>
      <c r="D24" s="46"/>
      <c r="E24" s="46"/>
    </row>
    <row r="25" s="46" customFormat="1" customHeight="1" spans="1:5">
      <c r="A25" s="74"/>
      <c r="B25" s="74"/>
      <c r="C25" s="74"/>
      <c r="D25" s="74"/>
      <c r="E25" s="73"/>
    </row>
    <row r="26" s="73" customFormat="1" customHeight="1" spans="1:5">
      <c r="A26" s="74"/>
      <c r="B26" s="74"/>
      <c r="C26" s="74"/>
      <c r="D26" s="74"/>
      <c r="E26" s="74"/>
    </row>
    <row r="29" customHeight="1" spans="5:5">
      <c r="E29" s="46"/>
    </row>
    <row r="30" s="46" customFormat="1" customHeight="1" spans="1:5">
      <c r="A30" s="74"/>
      <c r="B30" s="74"/>
      <c r="C30" s="74"/>
      <c r="D30" s="74"/>
      <c r="E30" s="74"/>
    </row>
    <row r="33" customHeight="1" spans="1:4">
      <c r="A33" s="46"/>
      <c r="B33" s="46"/>
      <c r="C33" s="46"/>
      <c r="D33" s="46"/>
    </row>
  </sheetData>
  <mergeCells count="2">
    <mergeCell ref="A2:E2"/>
    <mergeCell ref="C3:E3"/>
  </mergeCells>
  <pageMargins left="0.707638888888889" right="0.707638888888889" top="0.747916666666667" bottom="0.747916666666667" header="0.313888888888889" footer="0.313888888888889"/>
  <pageSetup paperSize="9" scale="95" fitToHeight="104" orientation="portrait"/>
  <headerFooter>
    <oddFooter>&amp;C第&amp;P页/共&amp;N页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workbookViewId="0">
      <pane xSplit="1" ySplit="4" topLeftCell="B29" activePane="bottomRight" state="frozen"/>
      <selection/>
      <selection pane="topRight"/>
      <selection pane="bottomLeft"/>
      <selection pane="bottomRight" activeCell="D36" sqref="D36"/>
    </sheetView>
  </sheetViews>
  <sheetFormatPr defaultColWidth="9" defaultRowHeight="19.5" customHeight="1" outlineLevelCol="6"/>
  <cols>
    <col min="1" max="1" width="46.1333333333333" style="45" customWidth="1"/>
    <col min="2" max="2" width="13.75" style="45" customWidth="1"/>
    <col min="3" max="3" width="13.8833333333333" style="92" customWidth="1"/>
    <col min="4" max="4" width="13.6333333333333" style="92" customWidth="1"/>
    <col min="5" max="5" width="11.1333333333333" style="93" customWidth="1"/>
    <col min="6" max="6" width="9" style="45" hidden="1" customWidth="1"/>
    <col min="7" max="7" width="11.8833333333333" style="45" hidden="1" customWidth="1"/>
    <col min="8" max="228" width="9" style="45"/>
    <col min="229" max="229" width="46.1333333333333" style="45" customWidth="1"/>
    <col min="230" max="230" width="16.5" style="45" customWidth="1"/>
    <col min="231" max="231" width="15.6333333333333" style="45" customWidth="1"/>
    <col min="232" max="232" width="12" style="45" customWidth="1"/>
    <col min="233" max="241" width="9" style="45" hidden="1" customWidth="1"/>
    <col min="242" max="243" width="9" style="45"/>
    <col min="244" max="244" width="10.5" style="45" customWidth="1"/>
    <col min="245" max="484" width="9" style="45"/>
    <col min="485" max="485" width="46.1333333333333" style="45" customWidth="1"/>
    <col min="486" max="486" width="16.5" style="45" customWidth="1"/>
    <col min="487" max="487" width="15.6333333333333" style="45" customWidth="1"/>
    <col min="488" max="488" width="12" style="45" customWidth="1"/>
    <col min="489" max="497" width="9" style="45" hidden="1" customWidth="1"/>
    <col min="498" max="499" width="9" style="45"/>
    <col min="500" max="500" width="10.5" style="45" customWidth="1"/>
    <col min="501" max="740" width="9" style="45"/>
    <col min="741" max="741" width="46.1333333333333" style="45" customWidth="1"/>
    <col min="742" max="742" width="16.5" style="45" customWidth="1"/>
    <col min="743" max="743" width="15.6333333333333" style="45" customWidth="1"/>
    <col min="744" max="744" width="12" style="45" customWidth="1"/>
    <col min="745" max="753" width="9" style="45" hidden="1" customWidth="1"/>
    <col min="754" max="755" width="9" style="45"/>
    <col min="756" max="756" width="10.5" style="45" customWidth="1"/>
    <col min="757" max="996" width="9" style="45"/>
    <col min="997" max="997" width="46.1333333333333" style="45" customWidth="1"/>
    <col min="998" max="998" width="16.5" style="45" customWidth="1"/>
    <col min="999" max="999" width="15.6333333333333" style="45" customWidth="1"/>
    <col min="1000" max="1000" width="12" style="45" customWidth="1"/>
    <col min="1001" max="1009" width="9" style="45" hidden="1" customWidth="1"/>
    <col min="1010" max="1011" width="9" style="45"/>
    <col min="1012" max="1012" width="10.5" style="45" customWidth="1"/>
    <col min="1013" max="1252" width="9" style="45"/>
    <col min="1253" max="1253" width="46.1333333333333" style="45" customWidth="1"/>
    <col min="1254" max="1254" width="16.5" style="45" customWidth="1"/>
    <col min="1255" max="1255" width="15.6333333333333" style="45" customWidth="1"/>
    <col min="1256" max="1256" width="12" style="45" customWidth="1"/>
    <col min="1257" max="1265" width="9" style="45" hidden="1" customWidth="1"/>
    <col min="1266" max="1267" width="9" style="45"/>
    <col min="1268" max="1268" width="10.5" style="45" customWidth="1"/>
    <col min="1269" max="1508" width="9" style="45"/>
    <col min="1509" max="1509" width="46.1333333333333" style="45" customWidth="1"/>
    <col min="1510" max="1510" width="16.5" style="45" customWidth="1"/>
    <col min="1511" max="1511" width="15.6333333333333" style="45" customWidth="1"/>
    <col min="1512" max="1512" width="12" style="45" customWidth="1"/>
    <col min="1513" max="1521" width="9" style="45" hidden="1" customWidth="1"/>
    <col min="1522" max="1523" width="9" style="45"/>
    <col min="1524" max="1524" width="10.5" style="45" customWidth="1"/>
    <col min="1525" max="1764" width="9" style="45"/>
    <col min="1765" max="1765" width="46.1333333333333" style="45" customWidth="1"/>
    <col min="1766" max="1766" width="16.5" style="45" customWidth="1"/>
    <col min="1767" max="1767" width="15.6333333333333" style="45" customWidth="1"/>
    <col min="1768" max="1768" width="12" style="45" customWidth="1"/>
    <col min="1769" max="1777" width="9" style="45" hidden="1" customWidth="1"/>
    <col min="1778" max="1779" width="9" style="45"/>
    <col min="1780" max="1780" width="10.5" style="45" customWidth="1"/>
    <col min="1781" max="2020" width="9" style="45"/>
    <col min="2021" max="2021" width="46.1333333333333" style="45" customWidth="1"/>
    <col min="2022" max="2022" width="16.5" style="45" customWidth="1"/>
    <col min="2023" max="2023" width="15.6333333333333" style="45" customWidth="1"/>
    <col min="2024" max="2024" width="12" style="45" customWidth="1"/>
    <col min="2025" max="2033" width="9" style="45" hidden="1" customWidth="1"/>
    <col min="2034" max="2035" width="9" style="45"/>
    <col min="2036" max="2036" width="10.5" style="45" customWidth="1"/>
    <col min="2037" max="2276" width="9" style="45"/>
    <col min="2277" max="2277" width="46.1333333333333" style="45" customWidth="1"/>
    <col min="2278" max="2278" width="16.5" style="45" customWidth="1"/>
    <col min="2279" max="2279" width="15.6333333333333" style="45" customWidth="1"/>
    <col min="2280" max="2280" width="12" style="45" customWidth="1"/>
    <col min="2281" max="2289" width="9" style="45" hidden="1" customWidth="1"/>
    <col min="2290" max="2291" width="9" style="45"/>
    <col min="2292" max="2292" width="10.5" style="45" customWidth="1"/>
    <col min="2293" max="2532" width="9" style="45"/>
    <col min="2533" max="2533" width="46.1333333333333" style="45" customWidth="1"/>
    <col min="2534" max="2534" width="16.5" style="45" customWidth="1"/>
    <col min="2535" max="2535" width="15.6333333333333" style="45" customWidth="1"/>
    <col min="2536" max="2536" width="12" style="45" customWidth="1"/>
    <col min="2537" max="2545" width="9" style="45" hidden="1" customWidth="1"/>
    <col min="2546" max="2547" width="9" style="45"/>
    <col min="2548" max="2548" width="10.5" style="45" customWidth="1"/>
    <col min="2549" max="2788" width="9" style="45"/>
    <col min="2789" max="2789" width="46.1333333333333" style="45" customWidth="1"/>
    <col min="2790" max="2790" width="16.5" style="45" customWidth="1"/>
    <col min="2791" max="2791" width="15.6333333333333" style="45" customWidth="1"/>
    <col min="2792" max="2792" width="12" style="45" customWidth="1"/>
    <col min="2793" max="2801" width="9" style="45" hidden="1" customWidth="1"/>
    <col min="2802" max="2803" width="9" style="45"/>
    <col min="2804" max="2804" width="10.5" style="45" customWidth="1"/>
    <col min="2805" max="3044" width="9" style="45"/>
    <col min="3045" max="3045" width="46.1333333333333" style="45" customWidth="1"/>
    <col min="3046" max="3046" width="16.5" style="45" customWidth="1"/>
    <col min="3047" max="3047" width="15.6333333333333" style="45" customWidth="1"/>
    <col min="3048" max="3048" width="12" style="45" customWidth="1"/>
    <col min="3049" max="3057" width="9" style="45" hidden="1" customWidth="1"/>
    <col min="3058" max="3059" width="9" style="45"/>
    <col min="3060" max="3060" width="10.5" style="45" customWidth="1"/>
    <col min="3061" max="3300" width="9" style="45"/>
    <col min="3301" max="3301" width="46.1333333333333" style="45" customWidth="1"/>
    <col min="3302" max="3302" width="16.5" style="45" customWidth="1"/>
    <col min="3303" max="3303" width="15.6333333333333" style="45" customWidth="1"/>
    <col min="3304" max="3304" width="12" style="45" customWidth="1"/>
    <col min="3305" max="3313" width="9" style="45" hidden="1" customWidth="1"/>
    <col min="3314" max="3315" width="9" style="45"/>
    <col min="3316" max="3316" width="10.5" style="45" customWidth="1"/>
    <col min="3317" max="3556" width="9" style="45"/>
    <col min="3557" max="3557" width="46.1333333333333" style="45" customWidth="1"/>
    <col min="3558" max="3558" width="16.5" style="45" customWidth="1"/>
    <col min="3559" max="3559" width="15.6333333333333" style="45" customWidth="1"/>
    <col min="3560" max="3560" width="12" style="45" customWidth="1"/>
    <col min="3561" max="3569" width="9" style="45" hidden="1" customWidth="1"/>
    <col min="3570" max="3571" width="9" style="45"/>
    <col min="3572" max="3572" width="10.5" style="45" customWidth="1"/>
    <col min="3573" max="3812" width="9" style="45"/>
    <col min="3813" max="3813" width="46.1333333333333" style="45" customWidth="1"/>
    <col min="3814" max="3814" width="16.5" style="45" customWidth="1"/>
    <col min="3815" max="3815" width="15.6333333333333" style="45" customWidth="1"/>
    <col min="3816" max="3816" width="12" style="45" customWidth="1"/>
    <col min="3817" max="3825" width="9" style="45" hidden="1" customWidth="1"/>
    <col min="3826" max="3827" width="9" style="45"/>
    <col min="3828" max="3828" width="10.5" style="45" customWidth="1"/>
    <col min="3829" max="4068" width="9" style="45"/>
    <col min="4069" max="4069" width="46.1333333333333" style="45" customWidth="1"/>
    <col min="4070" max="4070" width="16.5" style="45" customWidth="1"/>
    <col min="4071" max="4071" width="15.6333333333333" style="45" customWidth="1"/>
    <col min="4072" max="4072" width="12" style="45" customWidth="1"/>
    <col min="4073" max="4081" width="9" style="45" hidden="1" customWidth="1"/>
    <col min="4082" max="4083" width="9" style="45"/>
    <col min="4084" max="4084" width="10.5" style="45" customWidth="1"/>
    <col min="4085" max="4324" width="9" style="45"/>
    <col min="4325" max="4325" width="46.1333333333333" style="45" customWidth="1"/>
    <col min="4326" max="4326" width="16.5" style="45" customWidth="1"/>
    <col min="4327" max="4327" width="15.6333333333333" style="45" customWidth="1"/>
    <col min="4328" max="4328" width="12" style="45" customWidth="1"/>
    <col min="4329" max="4337" width="9" style="45" hidden="1" customWidth="1"/>
    <col min="4338" max="4339" width="9" style="45"/>
    <col min="4340" max="4340" width="10.5" style="45" customWidth="1"/>
    <col min="4341" max="4580" width="9" style="45"/>
    <col min="4581" max="4581" width="46.1333333333333" style="45" customWidth="1"/>
    <col min="4582" max="4582" width="16.5" style="45" customWidth="1"/>
    <col min="4583" max="4583" width="15.6333333333333" style="45" customWidth="1"/>
    <col min="4584" max="4584" width="12" style="45" customWidth="1"/>
    <col min="4585" max="4593" width="9" style="45" hidden="1" customWidth="1"/>
    <col min="4594" max="4595" width="9" style="45"/>
    <col min="4596" max="4596" width="10.5" style="45" customWidth="1"/>
    <col min="4597" max="4836" width="9" style="45"/>
    <col min="4837" max="4837" width="46.1333333333333" style="45" customWidth="1"/>
    <col min="4838" max="4838" width="16.5" style="45" customWidth="1"/>
    <col min="4839" max="4839" width="15.6333333333333" style="45" customWidth="1"/>
    <col min="4840" max="4840" width="12" style="45" customWidth="1"/>
    <col min="4841" max="4849" width="9" style="45" hidden="1" customWidth="1"/>
    <col min="4850" max="4851" width="9" style="45"/>
    <col min="4852" max="4852" width="10.5" style="45" customWidth="1"/>
    <col min="4853" max="5092" width="9" style="45"/>
    <col min="5093" max="5093" width="46.1333333333333" style="45" customWidth="1"/>
    <col min="5094" max="5094" width="16.5" style="45" customWidth="1"/>
    <col min="5095" max="5095" width="15.6333333333333" style="45" customWidth="1"/>
    <col min="5096" max="5096" width="12" style="45" customWidth="1"/>
    <col min="5097" max="5105" width="9" style="45" hidden="1" customWidth="1"/>
    <col min="5106" max="5107" width="9" style="45"/>
    <col min="5108" max="5108" width="10.5" style="45" customWidth="1"/>
    <col min="5109" max="5348" width="9" style="45"/>
    <col min="5349" max="5349" width="46.1333333333333" style="45" customWidth="1"/>
    <col min="5350" max="5350" width="16.5" style="45" customWidth="1"/>
    <col min="5351" max="5351" width="15.6333333333333" style="45" customWidth="1"/>
    <col min="5352" max="5352" width="12" style="45" customWidth="1"/>
    <col min="5353" max="5361" width="9" style="45" hidden="1" customWidth="1"/>
    <col min="5362" max="5363" width="9" style="45"/>
    <col min="5364" max="5364" width="10.5" style="45" customWidth="1"/>
    <col min="5365" max="5604" width="9" style="45"/>
    <col min="5605" max="5605" width="46.1333333333333" style="45" customWidth="1"/>
    <col min="5606" max="5606" width="16.5" style="45" customWidth="1"/>
    <col min="5607" max="5607" width="15.6333333333333" style="45" customWidth="1"/>
    <col min="5608" max="5608" width="12" style="45" customWidth="1"/>
    <col min="5609" max="5617" width="9" style="45" hidden="1" customWidth="1"/>
    <col min="5618" max="5619" width="9" style="45"/>
    <col min="5620" max="5620" width="10.5" style="45" customWidth="1"/>
    <col min="5621" max="5860" width="9" style="45"/>
    <col min="5861" max="5861" width="46.1333333333333" style="45" customWidth="1"/>
    <col min="5862" max="5862" width="16.5" style="45" customWidth="1"/>
    <col min="5863" max="5863" width="15.6333333333333" style="45" customWidth="1"/>
    <col min="5864" max="5864" width="12" style="45" customWidth="1"/>
    <col min="5865" max="5873" width="9" style="45" hidden="1" customWidth="1"/>
    <col min="5874" max="5875" width="9" style="45"/>
    <col min="5876" max="5876" width="10.5" style="45" customWidth="1"/>
    <col min="5877" max="6116" width="9" style="45"/>
    <col min="6117" max="6117" width="46.1333333333333" style="45" customWidth="1"/>
    <col min="6118" max="6118" width="16.5" style="45" customWidth="1"/>
    <col min="6119" max="6119" width="15.6333333333333" style="45" customWidth="1"/>
    <col min="6120" max="6120" width="12" style="45" customWidth="1"/>
    <col min="6121" max="6129" width="9" style="45" hidden="1" customWidth="1"/>
    <col min="6130" max="6131" width="9" style="45"/>
    <col min="6132" max="6132" width="10.5" style="45" customWidth="1"/>
    <col min="6133" max="6372" width="9" style="45"/>
    <col min="6373" max="6373" width="46.1333333333333" style="45" customWidth="1"/>
    <col min="6374" max="6374" width="16.5" style="45" customWidth="1"/>
    <col min="6375" max="6375" width="15.6333333333333" style="45" customWidth="1"/>
    <col min="6376" max="6376" width="12" style="45" customWidth="1"/>
    <col min="6377" max="6385" width="9" style="45" hidden="1" customWidth="1"/>
    <col min="6386" max="6387" width="9" style="45"/>
    <col min="6388" max="6388" width="10.5" style="45" customWidth="1"/>
    <col min="6389" max="6628" width="9" style="45"/>
    <col min="6629" max="6629" width="46.1333333333333" style="45" customWidth="1"/>
    <col min="6630" max="6630" width="16.5" style="45" customWidth="1"/>
    <col min="6631" max="6631" width="15.6333333333333" style="45" customWidth="1"/>
    <col min="6632" max="6632" width="12" style="45" customWidth="1"/>
    <col min="6633" max="6641" width="9" style="45" hidden="1" customWidth="1"/>
    <col min="6642" max="6643" width="9" style="45"/>
    <col min="6644" max="6644" width="10.5" style="45" customWidth="1"/>
    <col min="6645" max="6884" width="9" style="45"/>
    <col min="6885" max="6885" width="46.1333333333333" style="45" customWidth="1"/>
    <col min="6886" max="6886" width="16.5" style="45" customWidth="1"/>
    <col min="6887" max="6887" width="15.6333333333333" style="45" customWidth="1"/>
    <col min="6888" max="6888" width="12" style="45" customWidth="1"/>
    <col min="6889" max="6897" width="9" style="45" hidden="1" customWidth="1"/>
    <col min="6898" max="6899" width="9" style="45"/>
    <col min="6900" max="6900" width="10.5" style="45" customWidth="1"/>
    <col min="6901" max="7140" width="9" style="45"/>
    <col min="7141" max="7141" width="46.1333333333333" style="45" customWidth="1"/>
    <col min="7142" max="7142" width="16.5" style="45" customWidth="1"/>
    <col min="7143" max="7143" width="15.6333333333333" style="45" customWidth="1"/>
    <col min="7144" max="7144" width="12" style="45" customWidth="1"/>
    <col min="7145" max="7153" width="9" style="45" hidden="1" customWidth="1"/>
    <col min="7154" max="7155" width="9" style="45"/>
    <col min="7156" max="7156" width="10.5" style="45" customWidth="1"/>
    <col min="7157" max="7396" width="9" style="45"/>
    <col min="7397" max="7397" width="46.1333333333333" style="45" customWidth="1"/>
    <col min="7398" max="7398" width="16.5" style="45" customWidth="1"/>
    <col min="7399" max="7399" width="15.6333333333333" style="45" customWidth="1"/>
    <col min="7400" max="7400" width="12" style="45" customWidth="1"/>
    <col min="7401" max="7409" width="9" style="45" hidden="1" customWidth="1"/>
    <col min="7410" max="7411" width="9" style="45"/>
    <col min="7412" max="7412" width="10.5" style="45" customWidth="1"/>
    <col min="7413" max="7652" width="9" style="45"/>
    <col min="7653" max="7653" width="46.1333333333333" style="45" customWidth="1"/>
    <col min="7654" max="7654" width="16.5" style="45" customWidth="1"/>
    <col min="7655" max="7655" width="15.6333333333333" style="45" customWidth="1"/>
    <col min="7656" max="7656" width="12" style="45" customWidth="1"/>
    <col min="7657" max="7665" width="9" style="45" hidden="1" customWidth="1"/>
    <col min="7666" max="7667" width="9" style="45"/>
    <col min="7668" max="7668" width="10.5" style="45" customWidth="1"/>
    <col min="7669" max="7908" width="9" style="45"/>
    <col min="7909" max="7909" width="46.1333333333333" style="45" customWidth="1"/>
    <col min="7910" max="7910" width="16.5" style="45" customWidth="1"/>
    <col min="7911" max="7911" width="15.6333333333333" style="45" customWidth="1"/>
    <col min="7912" max="7912" width="12" style="45" customWidth="1"/>
    <col min="7913" max="7921" width="9" style="45" hidden="1" customWidth="1"/>
    <col min="7922" max="7923" width="9" style="45"/>
    <col min="7924" max="7924" width="10.5" style="45" customWidth="1"/>
    <col min="7925" max="8164" width="9" style="45"/>
    <col min="8165" max="8165" width="46.1333333333333" style="45" customWidth="1"/>
    <col min="8166" max="8166" width="16.5" style="45" customWidth="1"/>
    <col min="8167" max="8167" width="15.6333333333333" style="45" customWidth="1"/>
    <col min="8168" max="8168" width="12" style="45" customWidth="1"/>
    <col min="8169" max="8177" width="9" style="45" hidden="1" customWidth="1"/>
    <col min="8178" max="8179" width="9" style="45"/>
    <col min="8180" max="8180" width="10.5" style="45" customWidth="1"/>
    <col min="8181" max="8420" width="9" style="45"/>
    <col min="8421" max="8421" width="46.1333333333333" style="45" customWidth="1"/>
    <col min="8422" max="8422" width="16.5" style="45" customWidth="1"/>
    <col min="8423" max="8423" width="15.6333333333333" style="45" customWidth="1"/>
    <col min="8424" max="8424" width="12" style="45" customWidth="1"/>
    <col min="8425" max="8433" width="9" style="45" hidden="1" customWidth="1"/>
    <col min="8434" max="8435" width="9" style="45"/>
    <col min="8436" max="8436" width="10.5" style="45" customWidth="1"/>
    <col min="8437" max="8676" width="9" style="45"/>
    <col min="8677" max="8677" width="46.1333333333333" style="45" customWidth="1"/>
    <col min="8678" max="8678" width="16.5" style="45" customWidth="1"/>
    <col min="8679" max="8679" width="15.6333333333333" style="45" customWidth="1"/>
    <col min="8680" max="8680" width="12" style="45" customWidth="1"/>
    <col min="8681" max="8689" width="9" style="45" hidden="1" customWidth="1"/>
    <col min="8690" max="8691" width="9" style="45"/>
    <col min="8692" max="8692" width="10.5" style="45" customWidth="1"/>
    <col min="8693" max="8932" width="9" style="45"/>
    <col min="8933" max="8933" width="46.1333333333333" style="45" customWidth="1"/>
    <col min="8934" max="8934" width="16.5" style="45" customWidth="1"/>
    <col min="8935" max="8935" width="15.6333333333333" style="45" customWidth="1"/>
    <col min="8936" max="8936" width="12" style="45" customWidth="1"/>
    <col min="8937" max="8945" width="9" style="45" hidden="1" customWidth="1"/>
    <col min="8946" max="8947" width="9" style="45"/>
    <col min="8948" max="8948" width="10.5" style="45" customWidth="1"/>
    <col min="8949" max="9188" width="9" style="45"/>
    <col min="9189" max="9189" width="46.1333333333333" style="45" customWidth="1"/>
    <col min="9190" max="9190" width="16.5" style="45" customWidth="1"/>
    <col min="9191" max="9191" width="15.6333333333333" style="45" customWidth="1"/>
    <col min="9192" max="9192" width="12" style="45" customWidth="1"/>
    <col min="9193" max="9201" width="9" style="45" hidden="1" customWidth="1"/>
    <col min="9202" max="9203" width="9" style="45"/>
    <col min="9204" max="9204" width="10.5" style="45" customWidth="1"/>
    <col min="9205" max="9444" width="9" style="45"/>
    <col min="9445" max="9445" width="46.1333333333333" style="45" customWidth="1"/>
    <col min="9446" max="9446" width="16.5" style="45" customWidth="1"/>
    <col min="9447" max="9447" width="15.6333333333333" style="45" customWidth="1"/>
    <col min="9448" max="9448" width="12" style="45" customWidth="1"/>
    <col min="9449" max="9457" width="9" style="45" hidden="1" customWidth="1"/>
    <col min="9458" max="9459" width="9" style="45"/>
    <col min="9460" max="9460" width="10.5" style="45" customWidth="1"/>
    <col min="9461" max="9700" width="9" style="45"/>
    <col min="9701" max="9701" width="46.1333333333333" style="45" customWidth="1"/>
    <col min="9702" max="9702" width="16.5" style="45" customWidth="1"/>
    <col min="9703" max="9703" width="15.6333333333333" style="45" customWidth="1"/>
    <col min="9704" max="9704" width="12" style="45" customWidth="1"/>
    <col min="9705" max="9713" width="9" style="45" hidden="1" customWidth="1"/>
    <col min="9714" max="9715" width="9" style="45"/>
    <col min="9716" max="9716" width="10.5" style="45" customWidth="1"/>
    <col min="9717" max="9956" width="9" style="45"/>
    <col min="9957" max="9957" width="46.1333333333333" style="45" customWidth="1"/>
    <col min="9958" max="9958" width="16.5" style="45" customWidth="1"/>
    <col min="9959" max="9959" width="15.6333333333333" style="45" customWidth="1"/>
    <col min="9960" max="9960" width="12" style="45" customWidth="1"/>
    <col min="9961" max="9969" width="9" style="45" hidden="1" customWidth="1"/>
    <col min="9970" max="9971" width="9" style="45"/>
    <col min="9972" max="9972" width="10.5" style="45" customWidth="1"/>
    <col min="9973" max="10212" width="9" style="45"/>
    <col min="10213" max="10213" width="46.1333333333333" style="45" customWidth="1"/>
    <col min="10214" max="10214" width="16.5" style="45" customWidth="1"/>
    <col min="10215" max="10215" width="15.6333333333333" style="45" customWidth="1"/>
    <col min="10216" max="10216" width="12" style="45" customWidth="1"/>
    <col min="10217" max="10225" width="9" style="45" hidden="1" customWidth="1"/>
    <col min="10226" max="10227" width="9" style="45"/>
    <col min="10228" max="10228" width="10.5" style="45" customWidth="1"/>
    <col min="10229" max="10468" width="9" style="45"/>
    <col min="10469" max="10469" width="46.1333333333333" style="45" customWidth="1"/>
    <col min="10470" max="10470" width="16.5" style="45" customWidth="1"/>
    <col min="10471" max="10471" width="15.6333333333333" style="45" customWidth="1"/>
    <col min="10472" max="10472" width="12" style="45" customWidth="1"/>
    <col min="10473" max="10481" width="9" style="45" hidden="1" customWidth="1"/>
    <col min="10482" max="10483" width="9" style="45"/>
    <col min="10484" max="10484" width="10.5" style="45" customWidth="1"/>
    <col min="10485" max="10724" width="9" style="45"/>
    <col min="10725" max="10725" width="46.1333333333333" style="45" customWidth="1"/>
    <col min="10726" max="10726" width="16.5" style="45" customWidth="1"/>
    <col min="10727" max="10727" width="15.6333333333333" style="45" customWidth="1"/>
    <col min="10728" max="10728" width="12" style="45" customWidth="1"/>
    <col min="10729" max="10737" width="9" style="45" hidden="1" customWidth="1"/>
    <col min="10738" max="10739" width="9" style="45"/>
    <col min="10740" max="10740" width="10.5" style="45" customWidth="1"/>
    <col min="10741" max="10980" width="9" style="45"/>
    <col min="10981" max="10981" width="46.1333333333333" style="45" customWidth="1"/>
    <col min="10982" max="10982" width="16.5" style="45" customWidth="1"/>
    <col min="10983" max="10983" width="15.6333333333333" style="45" customWidth="1"/>
    <col min="10984" max="10984" width="12" style="45" customWidth="1"/>
    <col min="10985" max="10993" width="9" style="45" hidden="1" customWidth="1"/>
    <col min="10994" max="10995" width="9" style="45"/>
    <col min="10996" max="10996" width="10.5" style="45" customWidth="1"/>
    <col min="10997" max="11236" width="9" style="45"/>
    <col min="11237" max="11237" width="46.1333333333333" style="45" customWidth="1"/>
    <col min="11238" max="11238" width="16.5" style="45" customWidth="1"/>
    <col min="11239" max="11239" width="15.6333333333333" style="45" customWidth="1"/>
    <col min="11240" max="11240" width="12" style="45" customWidth="1"/>
    <col min="11241" max="11249" width="9" style="45" hidden="1" customWidth="1"/>
    <col min="11250" max="11251" width="9" style="45"/>
    <col min="11252" max="11252" width="10.5" style="45" customWidth="1"/>
    <col min="11253" max="11492" width="9" style="45"/>
    <col min="11493" max="11493" width="46.1333333333333" style="45" customWidth="1"/>
    <col min="11494" max="11494" width="16.5" style="45" customWidth="1"/>
    <col min="11495" max="11495" width="15.6333333333333" style="45" customWidth="1"/>
    <col min="11496" max="11496" width="12" style="45" customWidth="1"/>
    <col min="11497" max="11505" width="9" style="45" hidden="1" customWidth="1"/>
    <col min="11506" max="11507" width="9" style="45"/>
    <col min="11508" max="11508" width="10.5" style="45" customWidth="1"/>
    <col min="11509" max="11748" width="9" style="45"/>
    <col min="11749" max="11749" width="46.1333333333333" style="45" customWidth="1"/>
    <col min="11750" max="11750" width="16.5" style="45" customWidth="1"/>
    <col min="11751" max="11751" width="15.6333333333333" style="45" customWidth="1"/>
    <col min="11752" max="11752" width="12" style="45" customWidth="1"/>
    <col min="11753" max="11761" width="9" style="45" hidden="1" customWidth="1"/>
    <col min="11762" max="11763" width="9" style="45"/>
    <col min="11764" max="11764" width="10.5" style="45" customWidth="1"/>
    <col min="11765" max="12004" width="9" style="45"/>
    <col min="12005" max="12005" width="46.1333333333333" style="45" customWidth="1"/>
    <col min="12006" max="12006" width="16.5" style="45" customWidth="1"/>
    <col min="12007" max="12007" width="15.6333333333333" style="45" customWidth="1"/>
    <col min="12008" max="12008" width="12" style="45" customWidth="1"/>
    <col min="12009" max="12017" width="9" style="45" hidden="1" customWidth="1"/>
    <col min="12018" max="12019" width="9" style="45"/>
    <col min="12020" max="12020" width="10.5" style="45" customWidth="1"/>
    <col min="12021" max="12260" width="9" style="45"/>
    <col min="12261" max="12261" width="46.1333333333333" style="45" customWidth="1"/>
    <col min="12262" max="12262" width="16.5" style="45" customWidth="1"/>
    <col min="12263" max="12263" width="15.6333333333333" style="45" customWidth="1"/>
    <col min="12264" max="12264" width="12" style="45" customWidth="1"/>
    <col min="12265" max="12273" width="9" style="45" hidden="1" customWidth="1"/>
    <col min="12274" max="12275" width="9" style="45"/>
    <col min="12276" max="12276" width="10.5" style="45" customWidth="1"/>
    <col min="12277" max="12516" width="9" style="45"/>
    <col min="12517" max="12517" width="46.1333333333333" style="45" customWidth="1"/>
    <col min="12518" max="12518" width="16.5" style="45" customWidth="1"/>
    <col min="12519" max="12519" width="15.6333333333333" style="45" customWidth="1"/>
    <col min="12520" max="12520" width="12" style="45" customWidth="1"/>
    <col min="12521" max="12529" width="9" style="45" hidden="1" customWidth="1"/>
    <col min="12530" max="12531" width="9" style="45"/>
    <col min="12532" max="12532" width="10.5" style="45" customWidth="1"/>
    <col min="12533" max="12772" width="9" style="45"/>
    <col min="12773" max="12773" width="46.1333333333333" style="45" customWidth="1"/>
    <col min="12774" max="12774" width="16.5" style="45" customWidth="1"/>
    <col min="12775" max="12775" width="15.6333333333333" style="45" customWidth="1"/>
    <col min="12776" max="12776" width="12" style="45" customWidth="1"/>
    <col min="12777" max="12785" width="9" style="45" hidden="1" customWidth="1"/>
    <col min="12786" max="12787" width="9" style="45"/>
    <col min="12788" max="12788" width="10.5" style="45" customWidth="1"/>
    <col min="12789" max="13028" width="9" style="45"/>
    <col min="13029" max="13029" width="46.1333333333333" style="45" customWidth="1"/>
    <col min="13030" max="13030" width="16.5" style="45" customWidth="1"/>
    <col min="13031" max="13031" width="15.6333333333333" style="45" customWidth="1"/>
    <col min="13032" max="13032" width="12" style="45" customWidth="1"/>
    <col min="13033" max="13041" width="9" style="45" hidden="1" customWidth="1"/>
    <col min="13042" max="13043" width="9" style="45"/>
    <col min="13044" max="13044" width="10.5" style="45" customWidth="1"/>
    <col min="13045" max="13284" width="9" style="45"/>
    <col min="13285" max="13285" width="46.1333333333333" style="45" customWidth="1"/>
    <col min="13286" max="13286" width="16.5" style="45" customWidth="1"/>
    <col min="13287" max="13287" width="15.6333333333333" style="45" customWidth="1"/>
    <col min="13288" max="13288" width="12" style="45" customWidth="1"/>
    <col min="13289" max="13297" width="9" style="45" hidden="1" customWidth="1"/>
    <col min="13298" max="13299" width="9" style="45"/>
    <col min="13300" max="13300" width="10.5" style="45" customWidth="1"/>
    <col min="13301" max="13540" width="9" style="45"/>
    <col min="13541" max="13541" width="46.1333333333333" style="45" customWidth="1"/>
    <col min="13542" max="13542" width="16.5" style="45" customWidth="1"/>
    <col min="13543" max="13543" width="15.6333333333333" style="45" customWidth="1"/>
    <col min="13544" max="13544" width="12" style="45" customWidth="1"/>
    <col min="13545" max="13553" width="9" style="45" hidden="1" customWidth="1"/>
    <col min="13554" max="13555" width="9" style="45"/>
    <col min="13556" max="13556" width="10.5" style="45" customWidth="1"/>
    <col min="13557" max="13796" width="9" style="45"/>
    <col min="13797" max="13797" width="46.1333333333333" style="45" customWidth="1"/>
    <col min="13798" max="13798" width="16.5" style="45" customWidth="1"/>
    <col min="13799" max="13799" width="15.6333333333333" style="45" customWidth="1"/>
    <col min="13800" max="13800" width="12" style="45" customWidth="1"/>
    <col min="13801" max="13809" width="9" style="45" hidden="1" customWidth="1"/>
    <col min="13810" max="13811" width="9" style="45"/>
    <col min="13812" max="13812" width="10.5" style="45" customWidth="1"/>
    <col min="13813" max="14052" width="9" style="45"/>
    <col min="14053" max="14053" width="46.1333333333333" style="45" customWidth="1"/>
    <col min="14054" max="14054" width="16.5" style="45" customWidth="1"/>
    <col min="14055" max="14055" width="15.6333333333333" style="45" customWidth="1"/>
    <col min="14056" max="14056" width="12" style="45" customWidth="1"/>
    <col min="14057" max="14065" width="9" style="45" hidden="1" customWidth="1"/>
    <col min="14066" max="14067" width="9" style="45"/>
    <col min="14068" max="14068" width="10.5" style="45" customWidth="1"/>
    <col min="14069" max="14308" width="9" style="45"/>
    <col min="14309" max="14309" width="46.1333333333333" style="45" customWidth="1"/>
    <col min="14310" max="14310" width="16.5" style="45" customWidth="1"/>
    <col min="14311" max="14311" width="15.6333333333333" style="45" customWidth="1"/>
    <col min="14312" max="14312" width="12" style="45" customWidth="1"/>
    <col min="14313" max="14321" width="9" style="45" hidden="1" customWidth="1"/>
    <col min="14322" max="14323" width="9" style="45"/>
    <col min="14324" max="14324" width="10.5" style="45" customWidth="1"/>
    <col min="14325" max="14564" width="9" style="45"/>
    <col min="14565" max="14565" width="46.1333333333333" style="45" customWidth="1"/>
    <col min="14566" max="14566" width="16.5" style="45" customWidth="1"/>
    <col min="14567" max="14567" width="15.6333333333333" style="45" customWidth="1"/>
    <col min="14568" max="14568" width="12" style="45" customWidth="1"/>
    <col min="14569" max="14577" width="9" style="45" hidden="1" customWidth="1"/>
    <col min="14578" max="14579" width="9" style="45"/>
    <col min="14580" max="14580" width="10.5" style="45" customWidth="1"/>
    <col min="14581" max="14820" width="9" style="45"/>
    <col min="14821" max="14821" width="46.1333333333333" style="45" customWidth="1"/>
    <col min="14822" max="14822" width="16.5" style="45" customWidth="1"/>
    <col min="14823" max="14823" width="15.6333333333333" style="45" customWidth="1"/>
    <col min="14824" max="14824" width="12" style="45" customWidth="1"/>
    <col min="14825" max="14833" width="9" style="45" hidden="1" customWidth="1"/>
    <col min="14834" max="14835" width="9" style="45"/>
    <col min="14836" max="14836" width="10.5" style="45" customWidth="1"/>
    <col min="14837" max="15076" width="9" style="45"/>
    <col min="15077" max="15077" width="46.1333333333333" style="45" customWidth="1"/>
    <col min="15078" max="15078" width="16.5" style="45" customWidth="1"/>
    <col min="15079" max="15079" width="15.6333333333333" style="45" customWidth="1"/>
    <col min="15080" max="15080" width="12" style="45" customWidth="1"/>
    <col min="15081" max="15089" width="9" style="45" hidden="1" customWidth="1"/>
    <col min="15090" max="15091" width="9" style="45"/>
    <col min="15092" max="15092" width="10.5" style="45" customWidth="1"/>
    <col min="15093" max="15332" width="9" style="45"/>
    <col min="15333" max="15333" width="46.1333333333333" style="45" customWidth="1"/>
    <col min="15334" max="15334" width="16.5" style="45" customWidth="1"/>
    <col min="15335" max="15335" width="15.6333333333333" style="45" customWidth="1"/>
    <col min="15336" max="15336" width="12" style="45" customWidth="1"/>
    <col min="15337" max="15345" width="9" style="45" hidden="1" customWidth="1"/>
    <col min="15346" max="15347" width="9" style="45"/>
    <col min="15348" max="15348" width="10.5" style="45" customWidth="1"/>
    <col min="15349" max="15588" width="9" style="45"/>
    <col min="15589" max="15589" width="46.1333333333333" style="45" customWidth="1"/>
    <col min="15590" max="15590" width="16.5" style="45" customWidth="1"/>
    <col min="15591" max="15591" width="15.6333333333333" style="45" customWidth="1"/>
    <col min="15592" max="15592" width="12" style="45" customWidth="1"/>
    <col min="15593" max="15601" width="9" style="45" hidden="1" customWidth="1"/>
    <col min="15602" max="15603" width="9" style="45"/>
    <col min="15604" max="15604" width="10.5" style="45" customWidth="1"/>
    <col min="15605" max="15844" width="9" style="45"/>
    <col min="15845" max="15845" width="46.1333333333333" style="45" customWidth="1"/>
    <col min="15846" max="15846" width="16.5" style="45" customWidth="1"/>
    <col min="15847" max="15847" width="15.6333333333333" style="45" customWidth="1"/>
    <col min="15848" max="15848" width="12" style="45" customWidth="1"/>
    <col min="15849" max="15857" width="9" style="45" hidden="1" customWidth="1"/>
    <col min="15858" max="15859" width="9" style="45"/>
    <col min="15860" max="15860" width="10.5" style="45" customWidth="1"/>
    <col min="15861" max="16100" width="9" style="45"/>
    <col min="16101" max="16101" width="46.1333333333333" style="45" customWidth="1"/>
    <col min="16102" max="16102" width="16.5" style="45" customWidth="1"/>
    <col min="16103" max="16103" width="15.6333333333333" style="45" customWidth="1"/>
    <col min="16104" max="16104" width="12" style="45" customWidth="1"/>
    <col min="16105" max="16113" width="9" style="45" hidden="1" customWidth="1"/>
    <col min="16114" max="16115" width="9" style="45"/>
    <col min="16116" max="16116" width="10.5" style="45" customWidth="1"/>
    <col min="16117" max="16384" width="9" style="45"/>
  </cols>
  <sheetData>
    <row r="1" customHeight="1" spans="1:1">
      <c r="A1" s="46" t="s">
        <v>113</v>
      </c>
    </row>
    <row r="2" ht="45" customHeight="1" spans="1:5">
      <c r="A2" s="47" t="s">
        <v>114</v>
      </c>
      <c r="B2" s="47"/>
      <c r="C2" s="47"/>
      <c r="D2" s="47"/>
      <c r="E2" s="47"/>
    </row>
    <row r="3" customHeight="1" spans="1:5">
      <c r="A3" s="48"/>
      <c r="B3" s="48"/>
      <c r="C3" s="48"/>
      <c r="D3" s="48"/>
      <c r="E3" s="94" t="s">
        <v>2</v>
      </c>
    </row>
    <row r="4" ht="45" customHeight="1" spans="1:7">
      <c r="A4" s="50" t="s">
        <v>46</v>
      </c>
      <c r="B4" s="51" t="s">
        <v>93</v>
      </c>
      <c r="C4" s="51" t="s">
        <v>94</v>
      </c>
      <c r="D4" s="51" t="s">
        <v>82</v>
      </c>
      <c r="E4" s="95" t="s">
        <v>95</v>
      </c>
      <c r="F4" s="95" t="s">
        <v>96</v>
      </c>
      <c r="G4" s="45" t="s">
        <v>97</v>
      </c>
    </row>
    <row r="5" ht="21.75" customHeight="1" spans="1:7">
      <c r="A5" s="52" t="s">
        <v>47</v>
      </c>
      <c r="B5" s="53">
        <f>B6+B9+B12+B20+B23+B25+B30</f>
        <v>35897</v>
      </c>
      <c r="C5" s="53">
        <f>C6+C9+C12+C20+C23+C25+C30+C32</f>
        <v>35897</v>
      </c>
      <c r="D5" s="53">
        <f>D6+D9+D12+D20+D23+D25+D30+D32</f>
        <v>25595</v>
      </c>
      <c r="E5" s="96">
        <f>IF(C5&gt;0,D5/C5*100,0)</f>
        <v>71.3012229434215</v>
      </c>
      <c r="F5" s="95"/>
      <c r="G5" s="97" t="e">
        <f>#REF!+#REF!+#REF!+#REF!+#REF!+#REF!+#REF!</f>
        <v>#REF!</v>
      </c>
    </row>
    <row r="6" s="43" customFormat="1" ht="21.75" customHeight="1" spans="1:7">
      <c r="A6" s="98" t="s">
        <v>54</v>
      </c>
      <c r="B6" s="65">
        <f>SUM(B7:B8)</f>
        <v>0</v>
      </c>
      <c r="C6" s="65"/>
      <c r="D6" s="99"/>
      <c r="E6" s="96">
        <f t="shared" ref="E6:E11" si="0">IF(C6&gt;0,D6/C6*100,0)</f>
        <v>0</v>
      </c>
      <c r="F6" s="95"/>
      <c r="G6" s="100"/>
    </row>
    <row r="7" ht="21.75" customHeight="1" spans="1:7">
      <c r="A7" s="101" t="s">
        <v>115</v>
      </c>
      <c r="B7" s="56"/>
      <c r="C7" s="56"/>
      <c r="D7" s="82"/>
      <c r="E7" s="96">
        <f t="shared" si="0"/>
        <v>0</v>
      </c>
      <c r="F7" s="95"/>
      <c r="G7" s="100"/>
    </row>
    <row r="8" ht="21.75" customHeight="1" spans="1:7">
      <c r="A8" s="101" t="s">
        <v>116</v>
      </c>
      <c r="B8" s="56"/>
      <c r="C8" s="58"/>
      <c r="D8" s="58"/>
      <c r="E8" s="96"/>
      <c r="F8" s="95"/>
      <c r="G8" s="100"/>
    </row>
    <row r="9" s="43" customFormat="1" ht="21.75" customHeight="1" spans="1:7">
      <c r="A9" s="98" t="s">
        <v>55</v>
      </c>
      <c r="B9" s="65">
        <f>SUM(B10:B11)</f>
        <v>0</v>
      </c>
      <c r="C9" s="65"/>
      <c r="D9" s="99"/>
      <c r="E9" s="96">
        <f t="shared" si="0"/>
        <v>0</v>
      </c>
      <c r="F9" s="95"/>
      <c r="G9" s="100"/>
    </row>
    <row r="10" ht="21.75" customHeight="1" spans="1:7">
      <c r="A10" s="101" t="s">
        <v>117</v>
      </c>
      <c r="B10" s="56"/>
      <c r="C10" s="56"/>
      <c r="D10" s="82"/>
      <c r="E10" s="96">
        <f t="shared" si="0"/>
        <v>0</v>
      </c>
      <c r="F10" s="95"/>
      <c r="G10" s="100"/>
    </row>
    <row r="11" ht="21.75" customHeight="1" spans="1:7">
      <c r="A11" s="101" t="s">
        <v>118</v>
      </c>
      <c r="B11" s="56"/>
      <c r="C11" s="56"/>
      <c r="D11" s="82"/>
      <c r="E11" s="96">
        <f t="shared" si="0"/>
        <v>0</v>
      </c>
      <c r="F11" s="95"/>
      <c r="G11" s="100"/>
    </row>
    <row r="12" s="43" customFormat="1" ht="21.75" customHeight="1" spans="1:7">
      <c r="A12" s="98" t="s">
        <v>58</v>
      </c>
      <c r="B12" s="65">
        <f>SUM(B13:B19)</f>
        <v>2500</v>
      </c>
      <c r="C12" s="65">
        <f>SUM(C13:C19)</f>
        <v>2500</v>
      </c>
      <c r="D12" s="65">
        <f>SUM(D13:D19)</f>
        <v>10490</v>
      </c>
      <c r="E12" s="96">
        <f t="shared" ref="E12:E17" si="1">IF(C12&gt;0,D12/C12*100,0)</f>
        <v>419.6</v>
      </c>
      <c r="F12" s="95"/>
      <c r="G12" s="100"/>
    </row>
    <row r="13" ht="21.75" customHeight="1" spans="1:7">
      <c r="A13" s="101" t="s">
        <v>119</v>
      </c>
      <c r="B13" s="56"/>
      <c r="C13" s="82"/>
      <c r="D13" s="56">
        <v>6399</v>
      </c>
      <c r="E13" s="96">
        <f t="shared" si="1"/>
        <v>0</v>
      </c>
      <c r="F13" s="95"/>
      <c r="G13" s="100"/>
    </row>
    <row r="14" ht="21.75" customHeight="1" spans="1:7">
      <c r="A14" s="101" t="s">
        <v>120</v>
      </c>
      <c r="B14" s="56"/>
      <c r="C14" s="82"/>
      <c r="D14" s="56"/>
      <c r="E14" s="96">
        <f t="shared" si="1"/>
        <v>0</v>
      </c>
      <c r="F14" s="95"/>
      <c r="G14" s="100"/>
    </row>
    <row r="15" ht="21.75" customHeight="1" spans="1:7">
      <c r="A15" s="101" t="s">
        <v>121</v>
      </c>
      <c r="B15" s="56"/>
      <c r="C15" s="82"/>
      <c r="D15" s="56"/>
      <c r="E15" s="96"/>
      <c r="F15" s="95"/>
      <c r="G15" s="100"/>
    </row>
    <row r="16" ht="21.75" customHeight="1" spans="1:7">
      <c r="A16" s="101" t="s">
        <v>122</v>
      </c>
      <c r="B16" s="56">
        <v>2000</v>
      </c>
      <c r="C16" s="82">
        <v>2000</v>
      </c>
      <c r="D16" s="56">
        <v>703</v>
      </c>
      <c r="E16" s="96">
        <f t="shared" si="1"/>
        <v>35.15</v>
      </c>
      <c r="F16" s="95"/>
      <c r="G16" s="100"/>
    </row>
    <row r="17" ht="21.75" customHeight="1" spans="1:7">
      <c r="A17" s="101" t="s">
        <v>123</v>
      </c>
      <c r="B17" s="56">
        <v>500</v>
      </c>
      <c r="C17" s="82">
        <v>500</v>
      </c>
      <c r="D17" s="56"/>
      <c r="E17" s="96">
        <f t="shared" si="1"/>
        <v>0</v>
      </c>
      <c r="F17" s="95"/>
      <c r="G17" s="100"/>
    </row>
    <row r="18" ht="21.75" customHeight="1" spans="1:7">
      <c r="A18" s="101" t="s">
        <v>124</v>
      </c>
      <c r="B18" s="56"/>
      <c r="C18" s="56"/>
      <c r="D18" s="56">
        <v>3388</v>
      </c>
      <c r="E18" s="96"/>
      <c r="F18" s="95"/>
      <c r="G18" s="100"/>
    </row>
    <row r="19" ht="21.75" customHeight="1" spans="1:7">
      <c r="A19" s="101" t="s">
        <v>125</v>
      </c>
      <c r="B19" s="56"/>
      <c r="C19" s="82"/>
      <c r="D19" s="56"/>
      <c r="E19" s="96">
        <f>IF(C19&gt;0,D19/C19*100,0)</f>
        <v>0</v>
      </c>
      <c r="F19" s="95"/>
      <c r="G19" s="100"/>
    </row>
    <row r="20" s="43" customFormat="1" ht="21.75" customHeight="1" spans="1:7">
      <c r="A20" s="98" t="s">
        <v>59</v>
      </c>
      <c r="B20" s="65"/>
      <c r="C20" s="65"/>
      <c r="D20" s="56"/>
      <c r="E20" s="96">
        <f>IF(C20&gt;0,D20/C20*100,0)</f>
        <v>0</v>
      </c>
      <c r="F20" s="95"/>
      <c r="G20" s="100"/>
    </row>
    <row r="21" ht="21.75" customHeight="1" spans="1:7">
      <c r="A21" s="102" t="s">
        <v>126</v>
      </c>
      <c r="B21" s="56"/>
      <c r="C21" s="56"/>
      <c r="D21" s="56"/>
      <c r="E21" s="96">
        <f>IF(C21&gt;0,D21/C21*100,0)</f>
        <v>0</v>
      </c>
      <c r="F21" s="95"/>
      <c r="G21" s="100"/>
    </row>
    <row r="22" ht="21.75" customHeight="1" spans="1:7">
      <c r="A22" s="102" t="s">
        <v>127</v>
      </c>
      <c r="B22" s="56"/>
      <c r="C22" s="56"/>
      <c r="D22" s="56"/>
      <c r="E22" s="96">
        <f>IF(C22&gt;0,D22/C22*100,0)</f>
        <v>0</v>
      </c>
      <c r="F22" s="95"/>
      <c r="G22" s="100"/>
    </row>
    <row r="23" s="43" customFormat="1" ht="21.75" customHeight="1" spans="1:7">
      <c r="A23" s="98" t="s">
        <v>60</v>
      </c>
      <c r="B23" s="65"/>
      <c r="C23" s="65"/>
      <c r="D23" s="56"/>
      <c r="E23" s="96">
        <f t="shared" ref="E23:E29" si="2">IF(C23&gt;0,D23/C23*100,0)</f>
        <v>0</v>
      </c>
      <c r="F23" s="95"/>
      <c r="G23" s="100"/>
    </row>
    <row r="24" ht="21.75" customHeight="1" spans="1:7">
      <c r="A24" s="102" t="s">
        <v>128</v>
      </c>
      <c r="B24" s="56"/>
      <c r="C24" s="82"/>
      <c r="D24" s="56"/>
      <c r="E24" s="96">
        <f t="shared" si="2"/>
        <v>0</v>
      </c>
      <c r="F24" s="95"/>
      <c r="G24" s="100"/>
    </row>
    <row r="25" s="43" customFormat="1" ht="21.75" customHeight="1" spans="1:7">
      <c r="A25" s="98" t="s">
        <v>72</v>
      </c>
      <c r="B25" s="65">
        <f>SUM(B26:B29)</f>
        <v>33397</v>
      </c>
      <c r="C25" s="65">
        <f>SUM(C26:C29)</f>
        <v>33397</v>
      </c>
      <c r="D25" s="99">
        <f>SUM(D26:D29)</f>
        <v>12876</v>
      </c>
      <c r="E25" s="96">
        <f t="shared" si="2"/>
        <v>38.554361170165</v>
      </c>
      <c r="F25" s="95"/>
      <c r="G25" s="100"/>
    </row>
    <row r="26" ht="21.75" customHeight="1" spans="1:7">
      <c r="A26" s="103" t="s">
        <v>129</v>
      </c>
      <c r="B26" s="56">
        <v>33397</v>
      </c>
      <c r="C26" s="56">
        <v>33397</v>
      </c>
      <c r="D26" s="56">
        <v>12876</v>
      </c>
      <c r="E26" s="96">
        <f t="shared" si="2"/>
        <v>38.554361170165</v>
      </c>
      <c r="F26" s="95"/>
      <c r="G26" s="100"/>
    </row>
    <row r="27" ht="21.75" customHeight="1" spans="1:7">
      <c r="A27" s="103" t="s">
        <v>130</v>
      </c>
      <c r="B27" s="56"/>
      <c r="C27" s="56"/>
      <c r="D27" s="56"/>
      <c r="E27" s="96">
        <f t="shared" si="2"/>
        <v>0</v>
      </c>
      <c r="F27" s="95"/>
      <c r="G27" s="100"/>
    </row>
    <row r="28" ht="21.75" customHeight="1" spans="1:7">
      <c r="A28" s="104" t="s">
        <v>131</v>
      </c>
      <c r="B28" s="56"/>
      <c r="C28" s="56"/>
      <c r="D28" s="56"/>
      <c r="E28" s="96">
        <f t="shared" si="2"/>
        <v>0</v>
      </c>
      <c r="F28" s="95"/>
      <c r="G28" s="100"/>
    </row>
    <row r="29" ht="21.75" customHeight="1" spans="1:7">
      <c r="A29" s="102" t="s">
        <v>132</v>
      </c>
      <c r="B29" s="62"/>
      <c r="C29" s="82"/>
      <c r="D29" s="82"/>
      <c r="E29" s="96">
        <f t="shared" si="2"/>
        <v>0</v>
      </c>
      <c r="F29" s="95"/>
      <c r="G29" s="100"/>
    </row>
    <row r="30" s="43" customFormat="1" ht="21.75" customHeight="1" spans="1:7">
      <c r="A30" s="105" t="s">
        <v>71</v>
      </c>
      <c r="B30" s="106"/>
      <c r="C30" s="106"/>
      <c r="D30" s="99">
        <f>SUM(D31)</f>
        <v>2229</v>
      </c>
      <c r="E30" s="96">
        <f t="shared" ref="E30:E38" si="3">IF(C30&gt;0,D30/C30*100,0)</f>
        <v>0</v>
      </c>
      <c r="F30" s="95"/>
      <c r="G30" s="100"/>
    </row>
    <row r="31" ht="21.75" customHeight="1" spans="1:7">
      <c r="A31" s="103" t="s">
        <v>133</v>
      </c>
      <c r="B31" s="56"/>
      <c r="C31" s="56"/>
      <c r="D31" s="56">
        <v>2229</v>
      </c>
      <c r="E31" s="96">
        <f t="shared" si="3"/>
        <v>0</v>
      </c>
      <c r="F31" s="95"/>
      <c r="G31" s="100"/>
    </row>
    <row r="32" s="43" customFormat="1" ht="21.75" customHeight="1" spans="1:7">
      <c r="A32" s="105" t="s">
        <v>134</v>
      </c>
      <c r="B32" s="65"/>
      <c r="C32" s="99"/>
      <c r="D32" s="99"/>
      <c r="E32" s="96">
        <f t="shared" si="3"/>
        <v>0</v>
      </c>
      <c r="F32" s="95"/>
      <c r="G32" s="100"/>
    </row>
    <row r="33" ht="21.75" customHeight="1" spans="1:7">
      <c r="A33" s="103" t="s">
        <v>135</v>
      </c>
      <c r="B33" s="53"/>
      <c r="C33" s="56"/>
      <c r="D33" s="82"/>
      <c r="E33" s="96">
        <f t="shared" si="3"/>
        <v>0</v>
      </c>
      <c r="F33" s="95"/>
      <c r="G33" s="100"/>
    </row>
    <row r="34" ht="21.75" customHeight="1" spans="1:7">
      <c r="A34" s="103" t="s">
        <v>136</v>
      </c>
      <c r="B34" s="53"/>
      <c r="C34" s="56"/>
      <c r="D34" s="82"/>
      <c r="E34" s="96">
        <f t="shared" si="3"/>
        <v>0</v>
      </c>
      <c r="F34" s="95"/>
      <c r="G34" s="100"/>
    </row>
    <row r="35" s="43" customFormat="1" ht="21.75" customHeight="1" spans="1:7">
      <c r="A35" s="107" t="s">
        <v>137</v>
      </c>
      <c r="B35" s="65"/>
      <c r="C35" s="67"/>
      <c r="D35" s="67"/>
      <c r="E35" s="96">
        <f t="shared" si="3"/>
        <v>0</v>
      </c>
      <c r="F35" s="95"/>
      <c r="G35" s="43">
        <v>34306</v>
      </c>
    </row>
    <row r="36" s="43" customFormat="1" ht="21.75" customHeight="1" spans="1:7">
      <c r="A36" s="68" t="s">
        <v>138</v>
      </c>
      <c r="B36" s="65"/>
      <c r="C36" s="67"/>
      <c r="D36" s="67"/>
      <c r="E36" s="96">
        <f t="shared" si="3"/>
        <v>0</v>
      </c>
      <c r="F36" s="95"/>
      <c r="G36" s="43">
        <v>563</v>
      </c>
    </row>
    <row r="37" s="43" customFormat="1" ht="21.75" customHeight="1" spans="1:7">
      <c r="A37" s="98" t="s">
        <v>75</v>
      </c>
      <c r="B37" s="65"/>
      <c r="C37" s="67"/>
      <c r="D37" s="67"/>
      <c r="E37" s="96">
        <f t="shared" si="3"/>
        <v>0</v>
      </c>
      <c r="F37" s="95"/>
      <c r="G37" s="43">
        <v>412970</v>
      </c>
    </row>
    <row r="38" s="43" customFormat="1" ht="21.75" customHeight="1" spans="1:7">
      <c r="A38" s="98" t="s">
        <v>139</v>
      </c>
      <c r="B38" s="65"/>
      <c r="C38" s="67"/>
      <c r="D38" s="67">
        <v>29368</v>
      </c>
      <c r="E38" s="96">
        <f t="shared" si="3"/>
        <v>0</v>
      </c>
      <c r="F38" s="95"/>
      <c r="G38" s="43">
        <v>69316</v>
      </c>
    </row>
    <row r="39" s="92" customFormat="1" ht="21.75" customHeight="1" spans="1:6">
      <c r="A39" s="101"/>
      <c r="B39" s="65"/>
      <c r="C39" s="108"/>
      <c r="D39" s="108"/>
      <c r="E39" s="96"/>
      <c r="F39" s="95"/>
    </row>
    <row r="40" ht="21.75" customHeight="1" spans="1:7">
      <c r="A40" s="109" t="s">
        <v>140</v>
      </c>
      <c r="B40" s="67">
        <f>B38+B37+B36+B35+B5</f>
        <v>35897</v>
      </c>
      <c r="C40" s="67">
        <f>C38+C37+C36+C35+C5</f>
        <v>35897</v>
      </c>
      <c r="D40" s="67">
        <f>D38+D37+D36+D35+D5</f>
        <v>54963</v>
      </c>
      <c r="E40" s="110">
        <f>IF(C40&gt;0,D40/C40*100,0)</f>
        <v>153.113073515893</v>
      </c>
      <c r="F40" s="95"/>
      <c r="G40" s="109" t="e">
        <f>G38+G37+G36+G35+G5</f>
        <v>#REF!</v>
      </c>
    </row>
    <row r="44" s="43" customFormat="1" customHeight="1" spans="1:5">
      <c r="A44" s="45"/>
      <c r="B44" s="45"/>
      <c r="C44" s="92"/>
      <c r="D44" s="92"/>
      <c r="E44" s="93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86" orientation="portrait"/>
  <headerFooter>
    <oddFooter>&amp;C第&amp;P页/共&amp;N页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topLeftCell="B1" workbookViewId="0">
      <selection activeCell="K12" sqref="K12"/>
    </sheetView>
  </sheetViews>
  <sheetFormatPr defaultColWidth="9" defaultRowHeight="19.5" customHeight="1" outlineLevelCol="4"/>
  <cols>
    <col min="1" max="1" width="8.88333333333333" style="74" hidden="1" customWidth="1"/>
    <col min="2" max="2" width="37.6333333333333" style="74" customWidth="1"/>
    <col min="3" max="3" width="16.6333333333333" style="75" customWidth="1"/>
    <col min="4" max="4" width="14" style="74" customWidth="1"/>
    <col min="5" max="5" width="12.75" style="74" customWidth="1"/>
    <col min="6" max="230" width="9" style="74"/>
    <col min="231" max="231" width="37.6333333333333" style="74" customWidth="1"/>
    <col min="232" max="232" width="16.6333333333333" style="74" customWidth="1"/>
    <col min="233" max="233" width="15.8833333333333" style="74" customWidth="1"/>
    <col min="234" max="234" width="13" style="74" customWidth="1"/>
    <col min="235" max="243" width="9" style="74" hidden="1" customWidth="1"/>
    <col min="244" max="486" width="9" style="74"/>
    <col min="487" max="487" width="37.6333333333333" style="74" customWidth="1"/>
    <col min="488" max="488" width="16.6333333333333" style="74" customWidth="1"/>
    <col min="489" max="489" width="15.8833333333333" style="74" customWidth="1"/>
    <col min="490" max="490" width="13" style="74" customWidth="1"/>
    <col min="491" max="499" width="9" style="74" hidden="1" customWidth="1"/>
    <col min="500" max="742" width="9" style="74"/>
    <col min="743" max="743" width="37.6333333333333" style="74" customWidth="1"/>
    <col min="744" max="744" width="16.6333333333333" style="74" customWidth="1"/>
    <col min="745" max="745" width="15.8833333333333" style="74" customWidth="1"/>
    <col min="746" max="746" width="13" style="74" customWidth="1"/>
    <col min="747" max="755" width="9" style="74" hidden="1" customWidth="1"/>
    <col min="756" max="998" width="9" style="74"/>
    <col min="999" max="999" width="37.6333333333333" style="74" customWidth="1"/>
    <col min="1000" max="1000" width="16.6333333333333" style="74" customWidth="1"/>
    <col min="1001" max="1001" width="15.8833333333333" style="74" customWidth="1"/>
    <col min="1002" max="1002" width="13" style="74" customWidth="1"/>
    <col min="1003" max="1011" width="9" style="74" hidden="1" customWidth="1"/>
    <col min="1012" max="1254" width="9" style="74"/>
    <col min="1255" max="1255" width="37.6333333333333" style="74" customWidth="1"/>
    <col min="1256" max="1256" width="16.6333333333333" style="74" customWidth="1"/>
    <col min="1257" max="1257" width="15.8833333333333" style="74" customWidth="1"/>
    <col min="1258" max="1258" width="13" style="74" customWidth="1"/>
    <col min="1259" max="1267" width="9" style="74" hidden="1" customWidth="1"/>
    <col min="1268" max="1510" width="9" style="74"/>
    <col min="1511" max="1511" width="37.6333333333333" style="74" customWidth="1"/>
    <col min="1512" max="1512" width="16.6333333333333" style="74" customWidth="1"/>
    <col min="1513" max="1513" width="15.8833333333333" style="74" customWidth="1"/>
    <col min="1514" max="1514" width="13" style="74" customWidth="1"/>
    <col min="1515" max="1523" width="9" style="74" hidden="1" customWidth="1"/>
    <col min="1524" max="1766" width="9" style="74"/>
    <col min="1767" max="1767" width="37.6333333333333" style="74" customWidth="1"/>
    <col min="1768" max="1768" width="16.6333333333333" style="74" customWidth="1"/>
    <col min="1769" max="1769" width="15.8833333333333" style="74" customWidth="1"/>
    <col min="1770" max="1770" width="13" style="74" customWidth="1"/>
    <col min="1771" max="1779" width="9" style="74" hidden="1" customWidth="1"/>
    <col min="1780" max="2022" width="9" style="74"/>
    <col min="2023" max="2023" width="37.6333333333333" style="74" customWidth="1"/>
    <col min="2024" max="2024" width="16.6333333333333" style="74" customWidth="1"/>
    <col min="2025" max="2025" width="15.8833333333333" style="74" customWidth="1"/>
    <col min="2026" max="2026" width="13" style="74" customWidth="1"/>
    <col min="2027" max="2035" width="9" style="74" hidden="1" customWidth="1"/>
    <col min="2036" max="2278" width="9" style="74"/>
    <col min="2279" max="2279" width="37.6333333333333" style="74" customWidth="1"/>
    <col min="2280" max="2280" width="16.6333333333333" style="74" customWidth="1"/>
    <col min="2281" max="2281" width="15.8833333333333" style="74" customWidth="1"/>
    <col min="2282" max="2282" width="13" style="74" customWidth="1"/>
    <col min="2283" max="2291" width="9" style="74" hidden="1" customWidth="1"/>
    <col min="2292" max="2534" width="9" style="74"/>
    <col min="2535" max="2535" width="37.6333333333333" style="74" customWidth="1"/>
    <col min="2536" max="2536" width="16.6333333333333" style="74" customWidth="1"/>
    <col min="2537" max="2537" width="15.8833333333333" style="74" customWidth="1"/>
    <col min="2538" max="2538" width="13" style="74" customWidth="1"/>
    <col min="2539" max="2547" width="9" style="74" hidden="1" customWidth="1"/>
    <col min="2548" max="2790" width="9" style="74"/>
    <col min="2791" max="2791" width="37.6333333333333" style="74" customWidth="1"/>
    <col min="2792" max="2792" width="16.6333333333333" style="74" customWidth="1"/>
    <col min="2793" max="2793" width="15.8833333333333" style="74" customWidth="1"/>
    <col min="2794" max="2794" width="13" style="74" customWidth="1"/>
    <col min="2795" max="2803" width="9" style="74" hidden="1" customWidth="1"/>
    <col min="2804" max="3046" width="9" style="74"/>
    <col min="3047" max="3047" width="37.6333333333333" style="74" customWidth="1"/>
    <col min="3048" max="3048" width="16.6333333333333" style="74" customWidth="1"/>
    <col min="3049" max="3049" width="15.8833333333333" style="74" customWidth="1"/>
    <col min="3050" max="3050" width="13" style="74" customWidth="1"/>
    <col min="3051" max="3059" width="9" style="74" hidden="1" customWidth="1"/>
    <col min="3060" max="3302" width="9" style="74"/>
    <col min="3303" max="3303" width="37.6333333333333" style="74" customWidth="1"/>
    <col min="3304" max="3304" width="16.6333333333333" style="74" customWidth="1"/>
    <col min="3305" max="3305" width="15.8833333333333" style="74" customWidth="1"/>
    <col min="3306" max="3306" width="13" style="74" customWidth="1"/>
    <col min="3307" max="3315" width="9" style="74" hidden="1" customWidth="1"/>
    <col min="3316" max="3558" width="9" style="74"/>
    <col min="3559" max="3559" width="37.6333333333333" style="74" customWidth="1"/>
    <col min="3560" max="3560" width="16.6333333333333" style="74" customWidth="1"/>
    <col min="3561" max="3561" width="15.8833333333333" style="74" customWidth="1"/>
    <col min="3562" max="3562" width="13" style="74" customWidth="1"/>
    <col min="3563" max="3571" width="9" style="74" hidden="1" customWidth="1"/>
    <col min="3572" max="3814" width="9" style="74"/>
    <col min="3815" max="3815" width="37.6333333333333" style="74" customWidth="1"/>
    <col min="3816" max="3816" width="16.6333333333333" style="74" customWidth="1"/>
    <col min="3817" max="3817" width="15.8833333333333" style="74" customWidth="1"/>
    <col min="3818" max="3818" width="13" style="74" customWidth="1"/>
    <col min="3819" max="3827" width="9" style="74" hidden="1" customWidth="1"/>
    <col min="3828" max="4070" width="9" style="74"/>
    <col min="4071" max="4071" width="37.6333333333333" style="74" customWidth="1"/>
    <col min="4072" max="4072" width="16.6333333333333" style="74" customWidth="1"/>
    <col min="4073" max="4073" width="15.8833333333333" style="74" customWidth="1"/>
    <col min="4074" max="4074" width="13" style="74" customWidth="1"/>
    <col min="4075" max="4083" width="9" style="74" hidden="1" customWidth="1"/>
    <col min="4084" max="4326" width="9" style="74"/>
    <col min="4327" max="4327" width="37.6333333333333" style="74" customWidth="1"/>
    <col min="4328" max="4328" width="16.6333333333333" style="74" customWidth="1"/>
    <col min="4329" max="4329" width="15.8833333333333" style="74" customWidth="1"/>
    <col min="4330" max="4330" width="13" style="74" customWidth="1"/>
    <col min="4331" max="4339" width="9" style="74" hidden="1" customWidth="1"/>
    <col min="4340" max="4582" width="9" style="74"/>
    <col min="4583" max="4583" width="37.6333333333333" style="74" customWidth="1"/>
    <col min="4584" max="4584" width="16.6333333333333" style="74" customWidth="1"/>
    <col min="4585" max="4585" width="15.8833333333333" style="74" customWidth="1"/>
    <col min="4586" max="4586" width="13" style="74" customWidth="1"/>
    <col min="4587" max="4595" width="9" style="74" hidden="1" customWidth="1"/>
    <col min="4596" max="4838" width="9" style="74"/>
    <col min="4839" max="4839" width="37.6333333333333" style="74" customWidth="1"/>
    <col min="4840" max="4840" width="16.6333333333333" style="74" customWidth="1"/>
    <col min="4841" max="4841" width="15.8833333333333" style="74" customWidth="1"/>
    <col min="4842" max="4842" width="13" style="74" customWidth="1"/>
    <col min="4843" max="4851" width="9" style="74" hidden="1" customWidth="1"/>
    <col min="4852" max="5094" width="9" style="74"/>
    <col min="5095" max="5095" width="37.6333333333333" style="74" customWidth="1"/>
    <col min="5096" max="5096" width="16.6333333333333" style="74" customWidth="1"/>
    <col min="5097" max="5097" width="15.8833333333333" style="74" customWidth="1"/>
    <col min="5098" max="5098" width="13" style="74" customWidth="1"/>
    <col min="5099" max="5107" width="9" style="74" hidden="1" customWidth="1"/>
    <col min="5108" max="5350" width="9" style="74"/>
    <col min="5351" max="5351" width="37.6333333333333" style="74" customWidth="1"/>
    <col min="5352" max="5352" width="16.6333333333333" style="74" customWidth="1"/>
    <col min="5353" max="5353" width="15.8833333333333" style="74" customWidth="1"/>
    <col min="5354" max="5354" width="13" style="74" customWidth="1"/>
    <col min="5355" max="5363" width="9" style="74" hidden="1" customWidth="1"/>
    <col min="5364" max="5606" width="9" style="74"/>
    <col min="5607" max="5607" width="37.6333333333333" style="74" customWidth="1"/>
    <col min="5608" max="5608" width="16.6333333333333" style="74" customWidth="1"/>
    <col min="5609" max="5609" width="15.8833333333333" style="74" customWidth="1"/>
    <col min="5610" max="5610" width="13" style="74" customWidth="1"/>
    <col min="5611" max="5619" width="9" style="74" hidden="1" customWidth="1"/>
    <col min="5620" max="5862" width="9" style="74"/>
    <col min="5863" max="5863" width="37.6333333333333" style="74" customWidth="1"/>
    <col min="5864" max="5864" width="16.6333333333333" style="74" customWidth="1"/>
    <col min="5865" max="5865" width="15.8833333333333" style="74" customWidth="1"/>
    <col min="5866" max="5866" width="13" style="74" customWidth="1"/>
    <col min="5867" max="5875" width="9" style="74" hidden="1" customWidth="1"/>
    <col min="5876" max="6118" width="9" style="74"/>
    <col min="6119" max="6119" width="37.6333333333333" style="74" customWidth="1"/>
    <col min="6120" max="6120" width="16.6333333333333" style="74" customWidth="1"/>
    <col min="6121" max="6121" width="15.8833333333333" style="74" customWidth="1"/>
    <col min="6122" max="6122" width="13" style="74" customWidth="1"/>
    <col min="6123" max="6131" width="9" style="74" hidden="1" customWidth="1"/>
    <col min="6132" max="6374" width="9" style="74"/>
    <col min="6375" max="6375" width="37.6333333333333" style="74" customWidth="1"/>
    <col min="6376" max="6376" width="16.6333333333333" style="74" customWidth="1"/>
    <col min="6377" max="6377" width="15.8833333333333" style="74" customWidth="1"/>
    <col min="6378" max="6378" width="13" style="74" customWidth="1"/>
    <col min="6379" max="6387" width="9" style="74" hidden="1" customWidth="1"/>
    <col min="6388" max="6630" width="9" style="74"/>
    <col min="6631" max="6631" width="37.6333333333333" style="74" customWidth="1"/>
    <col min="6632" max="6632" width="16.6333333333333" style="74" customWidth="1"/>
    <col min="6633" max="6633" width="15.8833333333333" style="74" customWidth="1"/>
    <col min="6634" max="6634" width="13" style="74" customWidth="1"/>
    <col min="6635" max="6643" width="9" style="74" hidden="1" customWidth="1"/>
    <col min="6644" max="6886" width="9" style="74"/>
    <col min="6887" max="6887" width="37.6333333333333" style="74" customWidth="1"/>
    <col min="6888" max="6888" width="16.6333333333333" style="74" customWidth="1"/>
    <col min="6889" max="6889" width="15.8833333333333" style="74" customWidth="1"/>
    <col min="6890" max="6890" width="13" style="74" customWidth="1"/>
    <col min="6891" max="6899" width="9" style="74" hidden="1" customWidth="1"/>
    <col min="6900" max="7142" width="9" style="74"/>
    <col min="7143" max="7143" width="37.6333333333333" style="74" customWidth="1"/>
    <col min="7144" max="7144" width="16.6333333333333" style="74" customWidth="1"/>
    <col min="7145" max="7145" width="15.8833333333333" style="74" customWidth="1"/>
    <col min="7146" max="7146" width="13" style="74" customWidth="1"/>
    <col min="7147" max="7155" width="9" style="74" hidden="1" customWidth="1"/>
    <col min="7156" max="7398" width="9" style="74"/>
    <col min="7399" max="7399" width="37.6333333333333" style="74" customWidth="1"/>
    <col min="7400" max="7400" width="16.6333333333333" style="74" customWidth="1"/>
    <col min="7401" max="7401" width="15.8833333333333" style="74" customWidth="1"/>
    <col min="7402" max="7402" width="13" style="74" customWidth="1"/>
    <col min="7403" max="7411" width="9" style="74" hidden="1" customWidth="1"/>
    <col min="7412" max="7654" width="9" style="74"/>
    <col min="7655" max="7655" width="37.6333333333333" style="74" customWidth="1"/>
    <col min="7656" max="7656" width="16.6333333333333" style="74" customWidth="1"/>
    <col min="7657" max="7657" width="15.8833333333333" style="74" customWidth="1"/>
    <col min="7658" max="7658" width="13" style="74" customWidth="1"/>
    <col min="7659" max="7667" width="9" style="74" hidden="1" customWidth="1"/>
    <col min="7668" max="7910" width="9" style="74"/>
    <col min="7911" max="7911" width="37.6333333333333" style="74" customWidth="1"/>
    <col min="7912" max="7912" width="16.6333333333333" style="74" customWidth="1"/>
    <col min="7913" max="7913" width="15.8833333333333" style="74" customWidth="1"/>
    <col min="7914" max="7914" width="13" style="74" customWidth="1"/>
    <col min="7915" max="7923" width="9" style="74" hidden="1" customWidth="1"/>
    <col min="7924" max="8166" width="9" style="74"/>
    <col min="8167" max="8167" width="37.6333333333333" style="74" customWidth="1"/>
    <col min="8168" max="8168" width="16.6333333333333" style="74" customWidth="1"/>
    <col min="8169" max="8169" width="15.8833333333333" style="74" customWidth="1"/>
    <col min="8170" max="8170" width="13" style="74" customWidth="1"/>
    <col min="8171" max="8179" width="9" style="74" hidden="1" customWidth="1"/>
    <col min="8180" max="8422" width="9" style="74"/>
    <col min="8423" max="8423" width="37.6333333333333" style="74" customWidth="1"/>
    <col min="8424" max="8424" width="16.6333333333333" style="74" customWidth="1"/>
    <col min="8425" max="8425" width="15.8833333333333" style="74" customWidth="1"/>
    <col min="8426" max="8426" width="13" style="74" customWidth="1"/>
    <col min="8427" max="8435" width="9" style="74" hidden="1" customWidth="1"/>
    <col min="8436" max="8678" width="9" style="74"/>
    <col min="8679" max="8679" width="37.6333333333333" style="74" customWidth="1"/>
    <col min="8680" max="8680" width="16.6333333333333" style="74" customWidth="1"/>
    <col min="8681" max="8681" width="15.8833333333333" style="74" customWidth="1"/>
    <col min="8682" max="8682" width="13" style="74" customWidth="1"/>
    <col min="8683" max="8691" width="9" style="74" hidden="1" customWidth="1"/>
    <col min="8692" max="8934" width="9" style="74"/>
    <col min="8935" max="8935" width="37.6333333333333" style="74" customWidth="1"/>
    <col min="8936" max="8936" width="16.6333333333333" style="74" customWidth="1"/>
    <col min="8937" max="8937" width="15.8833333333333" style="74" customWidth="1"/>
    <col min="8938" max="8938" width="13" style="74" customWidth="1"/>
    <col min="8939" max="8947" width="9" style="74" hidden="1" customWidth="1"/>
    <col min="8948" max="9190" width="9" style="74"/>
    <col min="9191" max="9191" width="37.6333333333333" style="74" customWidth="1"/>
    <col min="9192" max="9192" width="16.6333333333333" style="74" customWidth="1"/>
    <col min="9193" max="9193" width="15.8833333333333" style="74" customWidth="1"/>
    <col min="9194" max="9194" width="13" style="74" customWidth="1"/>
    <col min="9195" max="9203" width="9" style="74" hidden="1" customWidth="1"/>
    <col min="9204" max="9446" width="9" style="74"/>
    <col min="9447" max="9447" width="37.6333333333333" style="74" customWidth="1"/>
    <col min="9448" max="9448" width="16.6333333333333" style="74" customWidth="1"/>
    <col min="9449" max="9449" width="15.8833333333333" style="74" customWidth="1"/>
    <col min="9450" max="9450" width="13" style="74" customWidth="1"/>
    <col min="9451" max="9459" width="9" style="74" hidden="1" customWidth="1"/>
    <col min="9460" max="9702" width="9" style="74"/>
    <col min="9703" max="9703" width="37.6333333333333" style="74" customWidth="1"/>
    <col min="9704" max="9704" width="16.6333333333333" style="74" customWidth="1"/>
    <col min="9705" max="9705" width="15.8833333333333" style="74" customWidth="1"/>
    <col min="9706" max="9706" width="13" style="74" customWidth="1"/>
    <col min="9707" max="9715" width="9" style="74" hidden="1" customWidth="1"/>
    <col min="9716" max="9958" width="9" style="74"/>
    <col min="9959" max="9959" width="37.6333333333333" style="74" customWidth="1"/>
    <col min="9960" max="9960" width="16.6333333333333" style="74" customWidth="1"/>
    <col min="9961" max="9961" width="15.8833333333333" style="74" customWidth="1"/>
    <col min="9962" max="9962" width="13" style="74" customWidth="1"/>
    <col min="9963" max="9971" width="9" style="74" hidden="1" customWidth="1"/>
    <col min="9972" max="10214" width="9" style="74"/>
    <col min="10215" max="10215" width="37.6333333333333" style="74" customWidth="1"/>
    <col min="10216" max="10216" width="16.6333333333333" style="74" customWidth="1"/>
    <col min="10217" max="10217" width="15.8833333333333" style="74" customWidth="1"/>
    <col min="10218" max="10218" width="13" style="74" customWidth="1"/>
    <col min="10219" max="10227" width="9" style="74" hidden="1" customWidth="1"/>
    <col min="10228" max="10470" width="9" style="74"/>
    <col min="10471" max="10471" width="37.6333333333333" style="74" customWidth="1"/>
    <col min="10472" max="10472" width="16.6333333333333" style="74" customWidth="1"/>
    <col min="10473" max="10473" width="15.8833333333333" style="74" customWidth="1"/>
    <col min="10474" max="10474" width="13" style="74" customWidth="1"/>
    <col min="10475" max="10483" width="9" style="74" hidden="1" customWidth="1"/>
    <col min="10484" max="10726" width="9" style="74"/>
    <col min="10727" max="10727" width="37.6333333333333" style="74" customWidth="1"/>
    <col min="10728" max="10728" width="16.6333333333333" style="74" customWidth="1"/>
    <col min="10729" max="10729" width="15.8833333333333" style="74" customWidth="1"/>
    <col min="10730" max="10730" width="13" style="74" customWidth="1"/>
    <col min="10731" max="10739" width="9" style="74" hidden="1" customWidth="1"/>
    <col min="10740" max="10982" width="9" style="74"/>
    <col min="10983" max="10983" width="37.6333333333333" style="74" customWidth="1"/>
    <col min="10984" max="10984" width="16.6333333333333" style="74" customWidth="1"/>
    <col min="10985" max="10985" width="15.8833333333333" style="74" customWidth="1"/>
    <col min="10986" max="10986" width="13" style="74" customWidth="1"/>
    <col min="10987" max="10995" width="9" style="74" hidden="1" customWidth="1"/>
    <col min="10996" max="11238" width="9" style="74"/>
    <col min="11239" max="11239" width="37.6333333333333" style="74" customWidth="1"/>
    <col min="11240" max="11240" width="16.6333333333333" style="74" customWidth="1"/>
    <col min="11241" max="11241" width="15.8833333333333" style="74" customWidth="1"/>
    <col min="11242" max="11242" width="13" style="74" customWidth="1"/>
    <col min="11243" max="11251" width="9" style="74" hidden="1" customWidth="1"/>
    <col min="11252" max="11494" width="9" style="74"/>
    <col min="11495" max="11495" width="37.6333333333333" style="74" customWidth="1"/>
    <col min="11496" max="11496" width="16.6333333333333" style="74" customWidth="1"/>
    <col min="11497" max="11497" width="15.8833333333333" style="74" customWidth="1"/>
    <col min="11498" max="11498" width="13" style="74" customWidth="1"/>
    <col min="11499" max="11507" width="9" style="74" hidden="1" customWidth="1"/>
    <col min="11508" max="11750" width="9" style="74"/>
    <col min="11751" max="11751" width="37.6333333333333" style="74" customWidth="1"/>
    <col min="11752" max="11752" width="16.6333333333333" style="74" customWidth="1"/>
    <col min="11753" max="11753" width="15.8833333333333" style="74" customWidth="1"/>
    <col min="11754" max="11754" width="13" style="74" customWidth="1"/>
    <col min="11755" max="11763" width="9" style="74" hidden="1" customWidth="1"/>
    <col min="11764" max="12006" width="9" style="74"/>
    <col min="12007" max="12007" width="37.6333333333333" style="74" customWidth="1"/>
    <col min="12008" max="12008" width="16.6333333333333" style="74" customWidth="1"/>
    <col min="12009" max="12009" width="15.8833333333333" style="74" customWidth="1"/>
    <col min="12010" max="12010" width="13" style="74" customWidth="1"/>
    <col min="12011" max="12019" width="9" style="74" hidden="1" customWidth="1"/>
    <col min="12020" max="12262" width="9" style="74"/>
    <col min="12263" max="12263" width="37.6333333333333" style="74" customWidth="1"/>
    <col min="12264" max="12264" width="16.6333333333333" style="74" customWidth="1"/>
    <col min="12265" max="12265" width="15.8833333333333" style="74" customWidth="1"/>
    <col min="12266" max="12266" width="13" style="74" customWidth="1"/>
    <col min="12267" max="12275" width="9" style="74" hidden="1" customWidth="1"/>
    <col min="12276" max="12518" width="9" style="74"/>
    <col min="12519" max="12519" width="37.6333333333333" style="74" customWidth="1"/>
    <col min="12520" max="12520" width="16.6333333333333" style="74" customWidth="1"/>
    <col min="12521" max="12521" width="15.8833333333333" style="74" customWidth="1"/>
    <col min="12522" max="12522" width="13" style="74" customWidth="1"/>
    <col min="12523" max="12531" width="9" style="74" hidden="1" customWidth="1"/>
    <col min="12532" max="12774" width="9" style="74"/>
    <col min="12775" max="12775" width="37.6333333333333" style="74" customWidth="1"/>
    <col min="12776" max="12776" width="16.6333333333333" style="74" customWidth="1"/>
    <col min="12777" max="12777" width="15.8833333333333" style="74" customWidth="1"/>
    <col min="12778" max="12778" width="13" style="74" customWidth="1"/>
    <col min="12779" max="12787" width="9" style="74" hidden="1" customWidth="1"/>
    <col min="12788" max="13030" width="9" style="74"/>
    <col min="13031" max="13031" width="37.6333333333333" style="74" customWidth="1"/>
    <col min="13032" max="13032" width="16.6333333333333" style="74" customWidth="1"/>
    <col min="13033" max="13033" width="15.8833333333333" style="74" customWidth="1"/>
    <col min="13034" max="13034" width="13" style="74" customWidth="1"/>
    <col min="13035" max="13043" width="9" style="74" hidden="1" customWidth="1"/>
    <col min="13044" max="13286" width="9" style="74"/>
    <col min="13287" max="13287" width="37.6333333333333" style="74" customWidth="1"/>
    <col min="13288" max="13288" width="16.6333333333333" style="74" customWidth="1"/>
    <col min="13289" max="13289" width="15.8833333333333" style="74" customWidth="1"/>
    <col min="13290" max="13290" width="13" style="74" customWidth="1"/>
    <col min="13291" max="13299" width="9" style="74" hidden="1" customWidth="1"/>
    <col min="13300" max="13542" width="9" style="74"/>
    <col min="13543" max="13543" width="37.6333333333333" style="74" customWidth="1"/>
    <col min="13544" max="13544" width="16.6333333333333" style="74" customWidth="1"/>
    <col min="13545" max="13545" width="15.8833333333333" style="74" customWidth="1"/>
    <col min="13546" max="13546" width="13" style="74" customWidth="1"/>
    <col min="13547" max="13555" width="9" style="74" hidden="1" customWidth="1"/>
    <col min="13556" max="13798" width="9" style="74"/>
    <col min="13799" max="13799" width="37.6333333333333" style="74" customWidth="1"/>
    <col min="13800" max="13800" width="16.6333333333333" style="74" customWidth="1"/>
    <col min="13801" max="13801" width="15.8833333333333" style="74" customWidth="1"/>
    <col min="13802" max="13802" width="13" style="74" customWidth="1"/>
    <col min="13803" max="13811" width="9" style="74" hidden="1" customWidth="1"/>
    <col min="13812" max="14054" width="9" style="74"/>
    <col min="14055" max="14055" width="37.6333333333333" style="74" customWidth="1"/>
    <col min="14056" max="14056" width="16.6333333333333" style="74" customWidth="1"/>
    <col min="14057" max="14057" width="15.8833333333333" style="74" customWidth="1"/>
    <col min="14058" max="14058" width="13" style="74" customWidth="1"/>
    <col min="14059" max="14067" width="9" style="74" hidden="1" customWidth="1"/>
    <col min="14068" max="14310" width="9" style="74"/>
    <col min="14311" max="14311" width="37.6333333333333" style="74" customWidth="1"/>
    <col min="14312" max="14312" width="16.6333333333333" style="74" customWidth="1"/>
    <col min="14313" max="14313" width="15.8833333333333" style="74" customWidth="1"/>
    <col min="14314" max="14314" width="13" style="74" customWidth="1"/>
    <col min="14315" max="14323" width="9" style="74" hidden="1" customWidth="1"/>
    <col min="14324" max="14566" width="9" style="74"/>
    <col min="14567" max="14567" width="37.6333333333333" style="74" customWidth="1"/>
    <col min="14568" max="14568" width="16.6333333333333" style="74" customWidth="1"/>
    <col min="14569" max="14569" width="15.8833333333333" style="74" customWidth="1"/>
    <col min="14570" max="14570" width="13" style="74" customWidth="1"/>
    <col min="14571" max="14579" width="9" style="74" hidden="1" customWidth="1"/>
    <col min="14580" max="14822" width="9" style="74"/>
    <col min="14823" max="14823" width="37.6333333333333" style="74" customWidth="1"/>
    <col min="14824" max="14824" width="16.6333333333333" style="74" customWidth="1"/>
    <col min="14825" max="14825" width="15.8833333333333" style="74" customWidth="1"/>
    <col min="14826" max="14826" width="13" style="74" customWidth="1"/>
    <col min="14827" max="14835" width="9" style="74" hidden="1" customWidth="1"/>
    <col min="14836" max="15078" width="9" style="74"/>
    <col min="15079" max="15079" width="37.6333333333333" style="74" customWidth="1"/>
    <col min="15080" max="15080" width="16.6333333333333" style="74" customWidth="1"/>
    <col min="15081" max="15081" width="15.8833333333333" style="74" customWidth="1"/>
    <col min="15082" max="15082" width="13" style="74" customWidth="1"/>
    <col min="15083" max="15091" width="9" style="74" hidden="1" customWidth="1"/>
    <col min="15092" max="15334" width="9" style="74"/>
    <col min="15335" max="15335" width="37.6333333333333" style="74" customWidth="1"/>
    <col min="15336" max="15336" width="16.6333333333333" style="74" customWidth="1"/>
    <col min="15337" max="15337" width="15.8833333333333" style="74" customWidth="1"/>
    <col min="15338" max="15338" width="13" style="74" customWidth="1"/>
    <col min="15339" max="15347" width="9" style="74" hidden="1" customWidth="1"/>
    <col min="15348" max="15590" width="9" style="74"/>
    <col min="15591" max="15591" width="37.6333333333333" style="74" customWidth="1"/>
    <col min="15592" max="15592" width="16.6333333333333" style="74" customWidth="1"/>
    <col min="15593" max="15593" width="15.8833333333333" style="74" customWidth="1"/>
    <col min="15594" max="15594" width="13" style="74" customWidth="1"/>
    <col min="15595" max="15603" width="9" style="74" hidden="1" customWidth="1"/>
    <col min="15604" max="15846" width="9" style="74"/>
    <col min="15847" max="15847" width="37.6333333333333" style="74" customWidth="1"/>
    <col min="15848" max="15848" width="16.6333333333333" style="74" customWidth="1"/>
    <col min="15849" max="15849" width="15.8833333333333" style="74" customWidth="1"/>
    <col min="15850" max="15850" width="13" style="74" customWidth="1"/>
    <col min="15851" max="15859" width="9" style="74" hidden="1" customWidth="1"/>
    <col min="15860" max="16102" width="9" style="74"/>
    <col min="16103" max="16103" width="37.6333333333333" style="74" customWidth="1"/>
    <col min="16104" max="16104" width="16.6333333333333" style="74" customWidth="1"/>
    <col min="16105" max="16105" width="15.8833333333333" style="74" customWidth="1"/>
    <col min="16106" max="16106" width="13" style="74" customWidth="1"/>
    <col min="16107" max="16115" width="9" style="74" hidden="1" customWidth="1"/>
    <col min="16116" max="16384" width="9" style="74"/>
  </cols>
  <sheetData>
    <row r="1" customHeight="1" spans="2:3">
      <c r="B1" s="46" t="s">
        <v>141</v>
      </c>
      <c r="C1" s="73"/>
    </row>
    <row r="2" ht="45" customHeight="1" spans="2:5">
      <c r="B2" s="76" t="s">
        <v>142</v>
      </c>
      <c r="C2" s="76"/>
      <c r="D2" s="76"/>
      <c r="E2" s="76"/>
    </row>
    <row r="3" customHeight="1" spans="4:5">
      <c r="D3" s="77" t="s">
        <v>143</v>
      </c>
      <c r="E3" s="77"/>
    </row>
    <row r="4" s="72" customFormat="1" ht="39.75" customHeight="1" spans="2:5">
      <c r="B4" s="51" t="s">
        <v>3</v>
      </c>
      <c r="C4" s="51" t="s">
        <v>82</v>
      </c>
      <c r="D4" s="51" t="s">
        <v>144</v>
      </c>
      <c r="E4" s="51" t="s">
        <v>145</v>
      </c>
    </row>
    <row r="5" ht="21.75" customHeight="1" spans="2:5">
      <c r="B5" s="78" t="s">
        <v>9</v>
      </c>
      <c r="C5" s="79">
        <f>SUM(C6:C15)</f>
        <v>1370</v>
      </c>
      <c r="D5" s="80">
        <f>SUM(D6:D15)</f>
        <v>2006</v>
      </c>
      <c r="E5" s="54">
        <f t="shared" ref="E5:E20" si="0">IFERROR(ROUND((D5/C5)*100,2),"")</f>
        <v>146.42</v>
      </c>
    </row>
    <row r="6" s="46" customFormat="1" ht="21.75" customHeight="1" spans="1:5">
      <c r="A6" s="74">
        <v>1030146</v>
      </c>
      <c r="B6" s="81" t="s">
        <v>98</v>
      </c>
      <c r="C6" s="82"/>
      <c r="D6" s="83"/>
      <c r="E6" s="54" t="str">
        <f t="shared" si="0"/>
        <v/>
      </c>
    </row>
    <row r="7" s="46" customFormat="1" ht="21.75" customHeight="1" spans="1:5">
      <c r="A7" s="74">
        <v>1030147</v>
      </c>
      <c r="B7" s="81" t="s">
        <v>99</v>
      </c>
      <c r="C7" s="82"/>
      <c r="D7" s="83"/>
      <c r="E7" s="54" t="str">
        <f t="shared" si="0"/>
        <v/>
      </c>
    </row>
    <row r="8" s="46" customFormat="1" ht="21.75" customHeight="1" spans="1:5">
      <c r="A8" s="74">
        <v>1030148</v>
      </c>
      <c r="B8" s="81" t="s">
        <v>100</v>
      </c>
      <c r="C8" s="82"/>
      <c r="D8" s="83"/>
      <c r="E8" s="54" t="str">
        <f t="shared" si="0"/>
        <v/>
      </c>
    </row>
    <row r="9" s="46" customFormat="1" ht="21.75" customHeight="1" spans="1:5">
      <c r="A9" s="74">
        <v>1030156</v>
      </c>
      <c r="B9" s="81" t="s">
        <v>101</v>
      </c>
      <c r="C9" s="82"/>
      <c r="D9" s="83"/>
      <c r="E9" s="54" t="str">
        <f t="shared" si="0"/>
        <v/>
      </c>
    </row>
    <row r="10" s="46" customFormat="1" ht="21.75" customHeight="1" spans="1:5">
      <c r="A10" s="74">
        <v>1030178</v>
      </c>
      <c r="B10" s="81" t="s">
        <v>102</v>
      </c>
      <c r="C10" s="82"/>
      <c r="D10" s="83"/>
      <c r="E10" s="54" t="str">
        <f t="shared" si="0"/>
        <v/>
      </c>
    </row>
    <row r="11" s="46" customFormat="1" ht="21.75" customHeight="1" spans="1:5">
      <c r="A11" s="74">
        <v>1030199</v>
      </c>
      <c r="B11" s="81" t="s">
        <v>103</v>
      </c>
      <c r="C11" s="82"/>
      <c r="D11" s="83"/>
      <c r="E11" s="54" t="str">
        <f t="shared" si="0"/>
        <v/>
      </c>
    </row>
    <row r="12" ht="24" customHeight="1" spans="1:5">
      <c r="A12" s="74">
        <v>10310</v>
      </c>
      <c r="B12" s="81" t="s">
        <v>104</v>
      </c>
      <c r="C12" s="84">
        <v>446</v>
      </c>
      <c r="D12" s="83">
        <v>1000</v>
      </c>
      <c r="E12" s="85">
        <f t="shared" si="0"/>
        <v>224.22</v>
      </c>
    </row>
    <row r="13" ht="24" customHeight="1" spans="2:5">
      <c r="B13" s="81" t="s">
        <v>105</v>
      </c>
      <c r="C13" s="84">
        <v>418</v>
      </c>
      <c r="D13" s="83">
        <v>500</v>
      </c>
      <c r="E13" s="85"/>
    </row>
    <row r="14" ht="21.75" customHeight="1" spans="2:5">
      <c r="B14" s="81" t="s">
        <v>106</v>
      </c>
      <c r="C14" s="84">
        <v>506</v>
      </c>
      <c r="D14" s="83">
        <v>506</v>
      </c>
      <c r="E14" s="54"/>
    </row>
    <row r="15" ht="21.75" customHeight="1" spans="2:5">
      <c r="B15" s="86" t="s">
        <v>107</v>
      </c>
      <c r="C15" s="82"/>
      <c r="D15" s="83"/>
      <c r="E15" s="54"/>
    </row>
    <row r="16" ht="21.75" customHeight="1" spans="2:5">
      <c r="B16" s="87" t="s">
        <v>108</v>
      </c>
      <c r="C16" s="88">
        <v>33000</v>
      </c>
      <c r="D16" s="88">
        <v>15000</v>
      </c>
      <c r="E16" s="54">
        <f t="shared" si="0"/>
        <v>45.45</v>
      </c>
    </row>
    <row r="17" ht="21.75" customHeight="1" spans="2:5">
      <c r="B17" s="89" t="s">
        <v>109</v>
      </c>
      <c r="C17" s="88">
        <v>6284</v>
      </c>
      <c r="D17" s="88">
        <v>13600</v>
      </c>
      <c r="E17" s="54">
        <f t="shared" si="0"/>
        <v>216.42</v>
      </c>
    </row>
    <row r="18" ht="21.75" customHeight="1" spans="2:5">
      <c r="B18" s="89" t="s">
        <v>110</v>
      </c>
      <c r="C18" s="88"/>
      <c r="D18" s="88"/>
      <c r="E18" s="85"/>
    </row>
    <row r="19" ht="21.75" customHeight="1" spans="2:5">
      <c r="B19" s="89" t="s">
        <v>111</v>
      </c>
      <c r="C19" s="88">
        <v>14309</v>
      </c>
      <c r="D19" s="88">
        <v>29368</v>
      </c>
      <c r="E19" s="54">
        <f t="shared" si="0"/>
        <v>205.24</v>
      </c>
    </row>
    <row r="20" ht="21.75" customHeight="1" spans="2:5">
      <c r="B20" s="90" t="s">
        <v>146</v>
      </c>
      <c r="C20" s="91">
        <f>SUM(C5,C16,C17,C18,C19)</f>
        <v>54963</v>
      </c>
      <c r="D20" s="91">
        <f>SUM(D5,D16,D17,D18,D19)</f>
        <v>59974</v>
      </c>
      <c r="E20" s="54">
        <f t="shared" si="0"/>
        <v>109.12</v>
      </c>
    </row>
    <row r="21" s="46" customFormat="1" customHeight="1" spans="3:3">
      <c r="C21" s="73"/>
    </row>
    <row r="22" s="73" customFormat="1" customHeight="1" spans="2:4">
      <c r="B22" s="74"/>
      <c r="C22" s="75"/>
      <c r="D22" s="74"/>
    </row>
    <row r="26" s="46" customFormat="1" customHeight="1" spans="2:4">
      <c r="B26" s="74"/>
      <c r="C26" s="75"/>
      <c r="D26" s="74"/>
    </row>
    <row r="30" customHeight="1" spans="2:4">
      <c r="B30" s="46"/>
      <c r="C30" s="73"/>
      <c r="D30" s="46"/>
    </row>
  </sheetData>
  <mergeCells count="2">
    <mergeCell ref="B2:E2"/>
    <mergeCell ref="D3:E3"/>
  </mergeCells>
  <printOptions horizontalCentered="1"/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"/>
  <sheetViews>
    <sheetView workbookViewId="0">
      <pane xSplit="1" ySplit="4" topLeftCell="B25" activePane="bottomRight" state="frozen"/>
      <selection/>
      <selection pane="topRight"/>
      <selection pane="bottomLeft"/>
      <selection pane="bottomRight" activeCell="H36" sqref="H36"/>
    </sheetView>
  </sheetViews>
  <sheetFormatPr defaultColWidth="9" defaultRowHeight="19.5" customHeight="1" outlineLevelCol="3"/>
  <cols>
    <col min="1" max="1" width="46.1333333333333" style="45" customWidth="1"/>
    <col min="2" max="2" width="16.5" style="45" customWidth="1"/>
    <col min="3" max="3" width="15.6333333333333" style="45" customWidth="1"/>
    <col min="4" max="4" width="11.3833333333333" style="45" customWidth="1"/>
    <col min="5" max="228" width="9" style="45"/>
    <col min="229" max="229" width="46.1333333333333" style="45" customWidth="1"/>
    <col min="230" max="230" width="16.5" style="45" customWidth="1"/>
    <col min="231" max="231" width="15.6333333333333" style="45" customWidth="1"/>
    <col min="232" max="232" width="12" style="45" customWidth="1"/>
    <col min="233" max="241" width="9" style="45" hidden="1" customWidth="1"/>
    <col min="242" max="243" width="9" style="45"/>
    <col min="244" max="244" width="10.5" style="45" customWidth="1"/>
    <col min="245" max="484" width="9" style="45"/>
    <col min="485" max="485" width="46.1333333333333" style="45" customWidth="1"/>
    <col min="486" max="486" width="16.5" style="45" customWidth="1"/>
    <col min="487" max="487" width="15.6333333333333" style="45" customWidth="1"/>
    <col min="488" max="488" width="12" style="45" customWidth="1"/>
    <col min="489" max="497" width="9" style="45" hidden="1" customWidth="1"/>
    <col min="498" max="499" width="9" style="45"/>
    <col min="500" max="500" width="10.5" style="45" customWidth="1"/>
    <col min="501" max="740" width="9" style="45"/>
    <col min="741" max="741" width="46.1333333333333" style="45" customWidth="1"/>
    <col min="742" max="742" width="16.5" style="45" customWidth="1"/>
    <col min="743" max="743" width="15.6333333333333" style="45" customWidth="1"/>
    <col min="744" max="744" width="12" style="45" customWidth="1"/>
    <col min="745" max="753" width="9" style="45" hidden="1" customWidth="1"/>
    <col min="754" max="755" width="9" style="45"/>
    <col min="756" max="756" width="10.5" style="45" customWidth="1"/>
    <col min="757" max="996" width="9" style="45"/>
    <col min="997" max="997" width="46.1333333333333" style="45" customWidth="1"/>
    <col min="998" max="998" width="16.5" style="45" customWidth="1"/>
    <col min="999" max="999" width="15.6333333333333" style="45" customWidth="1"/>
    <col min="1000" max="1000" width="12" style="45" customWidth="1"/>
    <col min="1001" max="1009" width="9" style="45" hidden="1" customWidth="1"/>
    <col min="1010" max="1011" width="9" style="45"/>
    <col min="1012" max="1012" width="10.5" style="45" customWidth="1"/>
    <col min="1013" max="1252" width="9" style="45"/>
    <col min="1253" max="1253" width="46.1333333333333" style="45" customWidth="1"/>
    <col min="1254" max="1254" width="16.5" style="45" customWidth="1"/>
    <col min="1255" max="1255" width="15.6333333333333" style="45" customWidth="1"/>
    <col min="1256" max="1256" width="12" style="45" customWidth="1"/>
    <col min="1257" max="1265" width="9" style="45" hidden="1" customWidth="1"/>
    <col min="1266" max="1267" width="9" style="45"/>
    <col min="1268" max="1268" width="10.5" style="45" customWidth="1"/>
    <col min="1269" max="1508" width="9" style="45"/>
    <col min="1509" max="1509" width="46.1333333333333" style="45" customWidth="1"/>
    <col min="1510" max="1510" width="16.5" style="45" customWidth="1"/>
    <col min="1511" max="1511" width="15.6333333333333" style="45" customWidth="1"/>
    <col min="1512" max="1512" width="12" style="45" customWidth="1"/>
    <col min="1513" max="1521" width="9" style="45" hidden="1" customWidth="1"/>
    <col min="1522" max="1523" width="9" style="45"/>
    <col min="1524" max="1524" width="10.5" style="45" customWidth="1"/>
    <col min="1525" max="1764" width="9" style="45"/>
    <col min="1765" max="1765" width="46.1333333333333" style="45" customWidth="1"/>
    <col min="1766" max="1766" width="16.5" style="45" customWidth="1"/>
    <col min="1767" max="1767" width="15.6333333333333" style="45" customWidth="1"/>
    <col min="1768" max="1768" width="12" style="45" customWidth="1"/>
    <col min="1769" max="1777" width="9" style="45" hidden="1" customWidth="1"/>
    <col min="1778" max="1779" width="9" style="45"/>
    <col min="1780" max="1780" width="10.5" style="45" customWidth="1"/>
    <col min="1781" max="2020" width="9" style="45"/>
    <col min="2021" max="2021" width="46.1333333333333" style="45" customWidth="1"/>
    <col min="2022" max="2022" width="16.5" style="45" customWidth="1"/>
    <col min="2023" max="2023" width="15.6333333333333" style="45" customWidth="1"/>
    <col min="2024" max="2024" width="12" style="45" customWidth="1"/>
    <col min="2025" max="2033" width="9" style="45" hidden="1" customWidth="1"/>
    <col min="2034" max="2035" width="9" style="45"/>
    <col min="2036" max="2036" width="10.5" style="45" customWidth="1"/>
    <col min="2037" max="2276" width="9" style="45"/>
    <col min="2277" max="2277" width="46.1333333333333" style="45" customWidth="1"/>
    <col min="2278" max="2278" width="16.5" style="45" customWidth="1"/>
    <col min="2279" max="2279" width="15.6333333333333" style="45" customWidth="1"/>
    <col min="2280" max="2280" width="12" style="45" customWidth="1"/>
    <col min="2281" max="2289" width="9" style="45" hidden="1" customWidth="1"/>
    <col min="2290" max="2291" width="9" style="45"/>
    <col min="2292" max="2292" width="10.5" style="45" customWidth="1"/>
    <col min="2293" max="2532" width="9" style="45"/>
    <col min="2533" max="2533" width="46.1333333333333" style="45" customWidth="1"/>
    <col min="2534" max="2534" width="16.5" style="45" customWidth="1"/>
    <col min="2535" max="2535" width="15.6333333333333" style="45" customWidth="1"/>
    <col min="2536" max="2536" width="12" style="45" customWidth="1"/>
    <col min="2537" max="2545" width="9" style="45" hidden="1" customWidth="1"/>
    <col min="2546" max="2547" width="9" style="45"/>
    <col min="2548" max="2548" width="10.5" style="45" customWidth="1"/>
    <col min="2549" max="2788" width="9" style="45"/>
    <col min="2789" max="2789" width="46.1333333333333" style="45" customWidth="1"/>
    <col min="2790" max="2790" width="16.5" style="45" customWidth="1"/>
    <col min="2791" max="2791" width="15.6333333333333" style="45" customWidth="1"/>
    <col min="2792" max="2792" width="12" style="45" customWidth="1"/>
    <col min="2793" max="2801" width="9" style="45" hidden="1" customWidth="1"/>
    <col min="2802" max="2803" width="9" style="45"/>
    <col min="2804" max="2804" width="10.5" style="45" customWidth="1"/>
    <col min="2805" max="3044" width="9" style="45"/>
    <col min="3045" max="3045" width="46.1333333333333" style="45" customWidth="1"/>
    <col min="3046" max="3046" width="16.5" style="45" customWidth="1"/>
    <col min="3047" max="3047" width="15.6333333333333" style="45" customWidth="1"/>
    <col min="3048" max="3048" width="12" style="45" customWidth="1"/>
    <col min="3049" max="3057" width="9" style="45" hidden="1" customWidth="1"/>
    <col min="3058" max="3059" width="9" style="45"/>
    <col min="3060" max="3060" width="10.5" style="45" customWidth="1"/>
    <col min="3061" max="3300" width="9" style="45"/>
    <col min="3301" max="3301" width="46.1333333333333" style="45" customWidth="1"/>
    <col min="3302" max="3302" width="16.5" style="45" customWidth="1"/>
    <col min="3303" max="3303" width="15.6333333333333" style="45" customWidth="1"/>
    <col min="3304" max="3304" width="12" style="45" customWidth="1"/>
    <col min="3305" max="3313" width="9" style="45" hidden="1" customWidth="1"/>
    <col min="3314" max="3315" width="9" style="45"/>
    <col min="3316" max="3316" width="10.5" style="45" customWidth="1"/>
    <col min="3317" max="3556" width="9" style="45"/>
    <col min="3557" max="3557" width="46.1333333333333" style="45" customWidth="1"/>
    <col min="3558" max="3558" width="16.5" style="45" customWidth="1"/>
    <col min="3559" max="3559" width="15.6333333333333" style="45" customWidth="1"/>
    <col min="3560" max="3560" width="12" style="45" customWidth="1"/>
    <col min="3561" max="3569" width="9" style="45" hidden="1" customWidth="1"/>
    <col min="3570" max="3571" width="9" style="45"/>
    <col min="3572" max="3572" width="10.5" style="45" customWidth="1"/>
    <col min="3573" max="3812" width="9" style="45"/>
    <col min="3813" max="3813" width="46.1333333333333" style="45" customWidth="1"/>
    <col min="3814" max="3814" width="16.5" style="45" customWidth="1"/>
    <col min="3815" max="3815" width="15.6333333333333" style="45" customWidth="1"/>
    <col min="3816" max="3816" width="12" style="45" customWidth="1"/>
    <col min="3817" max="3825" width="9" style="45" hidden="1" customWidth="1"/>
    <col min="3826" max="3827" width="9" style="45"/>
    <col min="3828" max="3828" width="10.5" style="45" customWidth="1"/>
    <col min="3829" max="4068" width="9" style="45"/>
    <col min="4069" max="4069" width="46.1333333333333" style="45" customWidth="1"/>
    <col min="4070" max="4070" width="16.5" style="45" customWidth="1"/>
    <col min="4071" max="4071" width="15.6333333333333" style="45" customWidth="1"/>
    <col min="4072" max="4072" width="12" style="45" customWidth="1"/>
    <col min="4073" max="4081" width="9" style="45" hidden="1" customWidth="1"/>
    <col min="4082" max="4083" width="9" style="45"/>
    <col min="4084" max="4084" width="10.5" style="45" customWidth="1"/>
    <col min="4085" max="4324" width="9" style="45"/>
    <col min="4325" max="4325" width="46.1333333333333" style="45" customWidth="1"/>
    <col min="4326" max="4326" width="16.5" style="45" customWidth="1"/>
    <col min="4327" max="4327" width="15.6333333333333" style="45" customWidth="1"/>
    <col min="4328" max="4328" width="12" style="45" customWidth="1"/>
    <col min="4329" max="4337" width="9" style="45" hidden="1" customWidth="1"/>
    <col min="4338" max="4339" width="9" style="45"/>
    <col min="4340" max="4340" width="10.5" style="45" customWidth="1"/>
    <col min="4341" max="4580" width="9" style="45"/>
    <col min="4581" max="4581" width="46.1333333333333" style="45" customWidth="1"/>
    <col min="4582" max="4582" width="16.5" style="45" customWidth="1"/>
    <col min="4583" max="4583" width="15.6333333333333" style="45" customWidth="1"/>
    <col min="4584" max="4584" width="12" style="45" customWidth="1"/>
    <col min="4585" max="4593" width="9" style="45" hidden="1" customWidth="1"/>
    <col min="4594" max="4595" width="9" style="45"/>
    <col min="4596" max="4596" width="10.5" style="45" customWidth="1"/>
    <col min="4597" max="4836" width="9" style="45"/>
    <col min="4837" max="4837" width="46.1333333333333" style="45" customWidth="1"/>
    <col min="4838" max="4838" width="16.5" style="45" customWidth="1"/>
    <col min="4839" max="4839" width="15.6333333333333" style="45" customWidth="1"/>
    <col min="4840" max="4840" width="12" style="45" customWidth="1"/>
    <col min="4841" max="4849" width="9" style="45" hidden="1" customWidth="1"/>
    <col min="4850" max="4851" width="9" style="45"/>
    <col min="4852" max="4852" width="10.5" style="45" customWidth="1"/>
    <col min="4853" max="5092" width="9" style="45"/>
    <col min="5093" max="5093" width="46.1333333333333" style="45" customWidth="1"/>
    <col min="5094" max="5094" width="16.5" style="45" customWidth="1"/>
    <col min="5095" max="5095" width="15.6333333333333" style="45" customWidth="1"/>
    <col min="5096" max="5096" width="12" style="45" customWidth="1"/>
    <col min="5097" max="5105" width="9" style="45" hidden="1" customWidth="1"/>
    <col min="5106" max="5107" width="9" style="45"/>
    <col min="5108" max="5108" width="10.5" style="45" customWidth="1"/>
    <col min="5109" max="5348" width="9" style="45"/>
    <col min="5349" max="5349" width="46.1333333333333" style="45" customWidth="1"/>
    <col min="5350" max="5350" width="16.5" style="45" customWidth="1"/>
    <col min="5351" max="5351" width="15.6333333333333" style="45" customWidth="1"/>
    <col min="5352" max="5352" width="12" style="45" customWidth="1"/>
    <col min="5353" max="5361" width="9" style="45" hidden="1" customWidth="1"/>
    <col min="5362" max="5363" width="9" style="45"/>
    <col min="5364" max="5364" width="10.5" style="45" customWidth="1"/>
    <col min="5365" max="5604" width="9" style="45"/>
    <col min="5605" max="5605" width="46.1333333333333" style="45" customWidth="1"/>
    <col min="5606" max="5606" width="16.5" style="45" customWidth="1"/>
    <col min="5607" max="5607" width="15.6333333333333" style="45" customWidth="1"/>
    <col min="5608" max="5608" width="12" style="45" customWidth="1"/>
    <col min="5609" max="5617" width="9" style="45" hidden="1" customWidth="1"/>
    <col min="5618" max="5619" width="9" style="45"/>
    <col min="5620" max="5620" width="10.5" style="45" customWidth="1"/>
    <col min="5621" max="5860" width="9" style="45"/>
    <col min="5861" max="5861" width="46.1333333333333" style="45" customWidth="1"/>
    <col min="5862" max="5862" width="16.5" style="45" customWidth="1"/>
    <col min="5863" max="5863" width="15.6333333333333" style="45" customWidth="1"/>
    <col min="5864" max="5864" width="12" style="45" customWidth="1"/>
    <col min="5865" max="5873" width="9" style="45" hidden="1" customWidth="1"/>
    <col min="5874" max="5875" width="9" style="45"/>
    <col min="5876" max="5876" width="10.5" style="45" customWidth="1"/>
    <col min="5877" max="6116" width="9" style="45"/>
    <col min="6117" max="6117" width="46.1333333333333" style="45" customWidth="1"/>
    <col min="6118" max="6118" width="16.5" style="45" customWidth="1"/>
    <col min="6119" max="6119" width="15.6333333333333" style="45" customWidth="1"/>
    <col min="6120" max="6120" width="12" style="45" customWidth="1"/>
    <col min="6121" max="6129" width="9" style="45" hidden="1" customWidth="1"/>
    <col min="6130" max="6131" width="9" style="45"/>
    <col min="6132" max="6132" width="10.5" style="45" customWidth="1"/>
    <col min="6133" max="6372" width="9" style="45"/>
    <col min="6373" max="6373" width="46.1333333333333" style="45" customWidth="1"/>
    <col min="6374" max="6374" width="16.5" style="45" customWidth="1"/>
    <col min="6375" max="6375" width="15.6333333333333" style="45" customWidth="1"/>
    <col min="6376" max="6376" width="12" style="45" customWidth="1"/>
    <col min="6377" max="6385" width="9" style="45" hidden="1" customWidth="1"/>
    <col min="6386" max="6387" width="9" style="45"/>
    <col min="6388" max="6388" width="10.5" style="45" customWidth="1"/>
    <col min="6389" max="6628" width="9" style="45"/>
    <col min="6629" max="6629" width="46.1333333333333" style="45" customWidth="1"/>
    <col min="6630" max="6630" width="16.5" style="45" customWidth="1"/>
    <col min="6631" max="6631" width="15.6333333333333" style="45" customWidth="1"/>
    <col min="6632" max="6632" width="12" style="45" customWidth="1"/>
    <col min="6633" max="6641" width="9" style="45" hidden="1" customWidth="1"/>
    <col min="6642" max="6643" width="9" style="45"/>
    <col min="6644" max="6644" width="10.5" style="45" customWidth="1"/>
    <col min="6645" max="6884" width="9" style="45"/>
    <col min="6885" max="6885" width="46.1333333333333" style="45" customWidth="1"/>
    <col min="6886" max="6886" width="16.5" style="45" customWidth="1"/>
    <col min="6887" max="6887" width="15.6333333333333" style="45" customWidth="1"/>
    <col min="6888" max="6888" width="12" style="45" customWidth="1"/>
    <col min="6889" max="6897" width="9" style="45" hidden="1" customWidth="1"/>
    <col min="6898" max="6899" width="9" style="45"/>
    <col min="6900" max="6900" width="10.5" style="45" customWidth="1"/>
    <col min="6901" max="7140" width="9" style="45"/>
    <col min="7141" max="7141" width="46.1333333333333" style="45" customWidth="1"/>
    <col min="7142" max="7142" width="16.5" style="45" customWidth="1"/>
    <col min="7143" max="7143" width="15.6333333333333" style="45" customWidth="1"/>
    <col min="7144" max="7144" width="12" style="45" customWidth="1"/>
    <col min="7145" max="7153" width="9" style="45" hidden="1" customWidth="1"/>
    <col min="7154" max="7155" width="9" style="45"/>
    <col min="7156" max="7156" width="10.5" style="45" customWidth="1"/>
    <col min="7157" max="7396" width="9" style="45"/>
    <col min="7397" max="7397" width="46.1333333333333" style="45" customWidth="1"/>
    <col min="7398" max="7398" width="16.5" style="45" customWidth="1"/>
    <col min="7399" max="7399" width="15.6333333333333" style="45" customWidth="1"/>
    <col min="7400" max="7400" width="12" style="45" customWidth="1"/>
    <col min="7401" max="7409" width="9" style="45" hidden="1" customWidth="1"/>
    <col min="7410" max="7411" width="9" style="45"/>
    <col min="7412" max="7412" width="10.5" style="45" customWidth="1"/>
    <col min="7413" max="7652" width="9" style="45"/>
    <col min="7653" max="7653" width="46.1333333333333" style="45" customWidth="1"/>
    <col min="7654" max="7654" width="16.5" style="45" customWidth="1"/>
    <col min="7655" max="7655" width="15.6333333333333" style="45" customWidth="1"/>
    <col min="7656" max="7656" width="12" style="45" customWidth="1"/>
    <col min="7657" max="7665" width="9" style="45" hidden="1" customWidth="1"/>
    <col min="7666" max="7667" width="9" style="45"/>
    <col min="7668" max="7668" width="10.5" style="45" customWidth="1"/>
    <col min="7669" max="7908" width="9" style="45"/>
    <col min="7909" max="7909" width="46.1333333333333" style="45" customWidth="1"/>
    <col min="7910" max="7910" width="16.5" style="45" customWidth="1"/>
    <col min="7911" max="7911" width="15.6333333333333" style="45" customWidth="1"/>
    <col min="7912" max="7912" width="12" style="45" customWidth="1"/>
    <col min="7913" max="7921" width="9" style="45" hidden="1" customWidth="1"/>
    <col min="7922" max="7923" width="9" style="45"/>
    <col min="7924" max="7924" width="10.5" style="45" customWidth="1"/>
    <col min="7925" max="8164" width="9" style="45"/>
    <col min="8165" max="8165" width="46.1333333333333" style="45" customWidth="1"/>
    <col min="8166" max="8166" width="16.5" style="45" customWidth="1"/>
    <col min="8167" max="8167" width="15.6333333333333" style="45" customWidth="1"/>
    <col min="8168" max="8168" width="12" style="45" customWidth="1"/>
    <col min="8169" max="8177" width="9" style="45" hidden="1" customWidth="1"/>
    <col min="8178" max="8179" width="9" style="45"/>
    <col min="8180" max="8180" width="10.5" style="45" customWidth="1"/>
    <col min="8181" max="8420" width="9" style="45"/>
    <col min="8421" max="8421" width="46.1333333333333" style="45" customWidth="1"/>
    <col min="8422" max="8422" width="16.5" style="45" customWidth="1"/>
    <col min="8423" max="8423" width="15.6333333333333" style="45" customWidth="1"/>
    <col min="8424" max="8424" width="12" style="45" customWidth="1"/>
    <col min="8425" max="8433" width="9" style="45" hidden="1" customWidth="1"/>
    <col min="8434" max="8435" width="9" style="45"/>
    <col min="8436" max="8436" width="10.5" style="45" customWidth="1"/>
    <col min="8437" max="8676" width="9" style="45"/>
    <col min="8677" max="8677" width="46.1333333333333" style="45" customWidth="1"/>
    <col min="8678" max="8678" width="16.5" style="45" customWidth="1"/>
    <col min="8679" max="8679" width="15.6333333333333" style="45" customWidth="1"/>
    <col min="8680" max="8680" width="12" style="45" customWidth="1"/>
    <col min="8681" max="8689" width="9" style="45" hidden="1" customWidth="1"/>
    <col min="8690" max="8691" width="9" style="45"/>
    <col min="8692" max="8692" width="10.5" style="45" customWidth="1"/>
    <col min="8693" max="8932" width="9" style="45"/>
    <col min="8933" max="8933" width="46.1333333333333" style="45" customWidth="1"/>
    <col min="8934" max="8934" width="16.5" style="45" customWidth="1"/>
    <col min="8935" max="8935" width="15.6333333333333" style="45" customWidth="1"/>
    <col min="8936" max="8936" width="12" style="45" customWidth="1"/>
    <col min="8937" max="8945" width="9" style="45" hidden="1" customWidth="1"/>
    <col min="8946" max="8947" width="9" style="45"/>
    <col min="8948" max="8948" width="10.5" style="45" customWidth="1"/>
    <col min="8949" max="9188" width="9" style="45"/>
    <col min="9189" max="9189" width="46.1333333333333" style="45" customWidth="1"/>
    <col min="9190" max="9190" width="16.5" style="45" customWidth="1"/>
    <col min="9191" max="9191" width="15.6333333333333" style="45" customWidth="1"/>
    <col min="9192" max="9192" width="12" style="45" customWidth="1"/>
    <col min="9193" max="9201" width="9" style="45" hidden="1" customWidth="1"/>
    <col min="9202" max="9203" width="9" style="45"/>
    <col min="9204" max="9204" width="10.5" style="45" customWidth="1"/>
    <col min="9205" max="9444" width="9" style="45"/>
    <col min="9445" max="9445" width="46.1333333333333" style="45" customWidth="1"/>
    <col min="9446" max="9446" width="16.5" style="45" customWidth="1"/>
    <col min="9447" max="9447" width="15.6333333333333" style="45" customWidth="1"/>
    <col min="9448" max="9448" width="12" style="45" customWidth="1"/>
    <col min="9449" max="9457" width="9" style="45" hidden="1" customWidth="1"/>
    <col min="9458" max="9459" width="9" style="45"/>
    <col min="9460" max="9460" width="10.5" style="45" customWidth="1"/>
    <col min="9461" max="9700" width="9" style="45"/>
    <col min="9701" max="9701" width="46.1333333333333" style="45" customWidth="1"/>
    <col min="9702" max="9702" width="16.5" style="45" customWidth="1"/>
    <col min="9703" max="9703" width="15.6333333333333" style="45" customWidth="1"/>
    <col min="9704" max="9704" width="12" style="45" customWidth="1"/>
    <col min="9705" max="9713" width="9" style="45" hidden="1" customWidth="1"/>
    <col min="9714" max="9715" width="9" style="45"/>
    <col min="9716" max="9716" width="10.5" style="45" customWidth="1"/>
    <col min="9717" max="9956" width="9" style="45"/>
    <col min="9957" max="9957" width="46.1333333333333" style="45" customWidth="1"/>
    <col min="9958" max="9958" width="16.5" style="45" customWidth="1"/>
    <col min="9959" max="9959" width="15.6333333333333" style="45" customWidth="1"/>
    <col min="9960" max="9960" width="12" style="45" customWidth="1"/>
    <col min="9961" max="9969" width="9" style="45" hidden="1" customWidth="1"/>
    <col min="9970" max="9971" width="9" style="45"/>
    <col min="9972" max="9972" width="10.5" style="45" customWidth="1"/>
    <col min="9973" max="10212" width="9" style="45"/>
    <col min="10213" max="10213" width="46.1333333333333" style="45" customWidth="1"/>
    <col min="10214" max="10214" width="16.5" style="45" customWidth="1"/>
    <col min="10215" max="10215" width="15.6333333333333" style="45" customWidth="1"/>
    <col min="10216" max="10216" width="12" style="45" customWidth="1"/>
    <col min="10217" max="10225" width="9" style="45" hidden="1" customWidth="1"/>
    <col min="10226" max="10227" width="9" style="45"/>
    <col min="10228" max="10228" width="10.5" style="45" customWidth="1"/>
    <col min="10229" max="10468" width="9" style="45"/>
    <col min="10469" max="10469" width="46.1333333333333" style="45" customWidth="1"/>
    <col min="10470" max="10470" width="16.5" style="45" customWidth="1"/>
    <col min="10471" max="10471" width="15.6333333333333" style="45" customWidth="1"/>
    <col min="10472" max="10472" width="12" style="45" customWidth="1"/>
    <col min="10473" max="10481" width="9" style="45" hidden="1" customWidth="1"/>
    <col min="10482" max="10483" width="9" style="45"/>
    <col min="10484" max="10484" width="10.5" style="45" customWidth="1"/>
    <col min="10485" max="10724" width="9" style="45"/>
    <col min="10725" max="10725" width="46.1333333333333" style="45" customWidth="1"/>
    <col min="10726" max="10726" width="16.5" style="45" customWidth="1"/>
    <col min="10727" max="10727" width="15.6333333333333" style="45" customWidth="1"/>
    <col min="10728" max="10728" width="12" style="45" customWidth="1"/>
    <col min="10729" max="10737" width="9" style="45" hidden="1" customWidth="1"/>
    <col min="10738" max="10739" width="9" style="45"/>
    <col min="10740" max="10740" width="10.5" style="45" customWidth="1"/>
    <col min="10741" max="10980" width="9" style="45"/>
    <col min="10981" max="10981" width="46.1333333333333" style="45" customWidth="1"/>
    <col min="10982" max="10982" width="16.5" style="45" customWidth="1"/>
    <col min="10983" max="10983" width="15.6333333333333" style="45" customWidth="1"/>
    <col min="10984" max="10984" width="12" style="45" customWidth="1"/>
    <col min="10985" max="10993" width="9" style="45" hidden="1" customWidth="1"/>
    <col min="10994" max="10995" width="9" style="45"/>
    <col min="10996" max="10996" width="10.5" style="45" customWidth="1"/>
    <col min="10997" max="11236" width="9" style="45"/>
    <col min="11237" max="11237" width="46.1333333333333" style="45" customWidth="1"/>
    <col min="11238" max="11238" width="16.5" style="45" customWidth="1"/>
    <col min="11239" max="11239" width="15.6333333333333" style="45" customWidth="1"/>
    <col min="11240" max="11240" width="12" style="45" customWidth="1"/>
    <col min="11241" max="11249" width="9" style="45" hidden="1" customWidth="1"/>
    <col min="11250" max="11251" width="9" style="45"/>
    <col min="11252" max="11252" width="10.5" style="45" customWidth="1"/>
    <col min="11253" max="11492" width="9" style="45"/>
    <col min="11493" max="11493" width="46.1333333333333" style="45" customWidth="1"/>
    <col min="11494" max="11494" width="16.5" style="45" customWidth="1"/>
    <col min="11495" max="11495" width="15.6333333333333" style="45" customWidth="1"/>
    <col min="11496" max="11496" width="12" style="45" customWidth="1"/>
    <col min="11497" max="11505" width="9" style="45" hidden="1" customWidth="1"/>
    <col min="11506" max="11507" width="9" style="45"/>
    <col min="11508" max="11508" width="10.5" style="45" customWidth="1"/>
    <col min="11509" max="11748" width="9" style="45"/>
    <col min="11749" max="11749" width="46.1333333333333" style="45" customWidth="1"/>
    <col min="11750" max="11750" width="16.5" style="45" customWidth="1"/>
    <col min="11751" max="11751" width="15.6333333333333" style="45" customWidth="1"/>
    <col min="11752" max="11752" width="12" style="45" customWidth="1"/>
    <col min="11753" max="11761" width="9" style="45" hidden="1" customWidth="1"/>
    <col min="11762" max="11763" width="9" style="45"/>
    <col min="11764" max="11764" width="10.5" style="45" customWidth="1"/>
    <col min="11765" max="12004" width="9" style="45"/>
    <col min="12005" max="12005" width="46.1333333333333" style="45" customWidth="1"/>
    <col min="12006" max="12006" width="16.5" style="45" customWidth="1"/>
    <col min="12007" max="12007" width="15.6333333333333" style="45" customWidth="1"/>
    <col min="12008" max="12008" width="12" style="45" customWidth="1"/>
    <col min="12009" max="12017" width="9" style="45" hidden="1" customWidth="1"/>
    <col min="12018" max="12019" width="9" style="45"/>
    <col min="12020" max="12020" width="10.5" style="45" customWidth="1"/>
    <col min="12021" max="12260" width="9" style="45"/>
    <col min="12261" max="12261" width="46.1333333333333" style="45" customWidth="1"/>
    <col min="12262" max="12262" width="16.5" style="45" customWidth="1"/>
    <col min="12263" max="12263" width="15.6333333333333" style="45" customWidth="1"/>
    <col min="12264" max="12264" width="12" style="45" customWidth="1"/>
    <col min="12265" max="12273" width="9" style="45" hidden="1" customWidth="1"/>
    <col min="12274" max="12275" width="9" style="45"/>
    <col min="12276" max="12276" width="10.5" style="45" customWidth="1"/>
    <col min="12277" max="12516" width="9" style="45"/>
    <col min="12517" max="12517" width="46.1333333333333" style="45" customWidth="1"/>
    <col min="12518" max="12518" width="16.5" style="45" customWidth="1"/>
    <col min="12519" max="12519" width="15.6333333333333" style="45" customWidth="1"/>
    <col min="12520" max="12520" width="12" style="45" customWidth="1"/>
    <col min="12521" max="12529" width="9" style="45" hidden="1" customWidth="1"/>
    <col min="12530" max="12531" width="9" style="45"/>
    <col min="12532" max="12532" width="10.5" style="45" customWidth="1"/>
    <col min="12533" max="12772" width="9" style="45"/>
    <col min="12773" max="12773" width="46.1333333333333" style="45" customWidth="1"/>
    <col min="12774" max="12774" width="16.5" style="45" customWidth="1"/>
    <col min="12775" max="12775" width="15.6333333333333" style="45" customWidth="1"/>
    <col min="12776" max="12776" width="12" style="45" customWidth="1"/>
    <col min="12777" max="12785" width="9" style="45" hidden="1" customWidth="1"/>
    <col min="12786" max="12787" width="9" style="45"/>
    <col min="12788" max="12788" width="10.5" style="45" customWidth="1"/>
    <col min="12789" max="13028" width="9" style="45"/>
    <col min="13029" max="13029" width="46.1333333333333" style="45" customWidth="1"/>
    <col min="13030" max="13030" width="16.5" style="45" customWidth="1"/>
    <col min="13031" max="13031" width="15.6333333333333" style="45" customWidth="1"/>
    <col min="13032" max="13032" width="12" style="45" customWidth="1"/>
    <col min="13033" max="13041" width="9" style="45" hidden="1" customWidth="1"/>
    <col min="13042" max="13043" width="9" style="45"/>
    <col min="13044" max="13044" width="10.5" style="45" customWidth="1"/>
    <col min="13045" max="13284" width="9" style="45"/>
    <col min="13285" max="13285" width="46.1333333333333" style="45" customWidth="1"/>
    <col min="13286" max="13286" width="16.5" style="45" customWidth="1"/>
    <col min="13287" max="13287" width="15.6333333333333" style="45" customWidth="1"/>
    <col min="13288" max="13288" width="12" style="45" customWidth="1"/>
    <col min="13289" max="13297" width="9" style="45" hidden="1" customWidth="1"/>
    <col min="13298" max="13299" width="9" style="45"/>
    <col min="13300" max="13300" width="10.5" style="45" customWidth="1"/>
    <col min="13301" max="13540" width="9" style="45"/>
    <col min="13541" max="13541" width="46.1333333333333" style="45" customWidth="1"/>
    <col min="13542" max="13542" width="16.5" style="45" customWidth="1"/>
    <col min="13543" max="13543" width="15.6333333333333" style="45" customWidth="1"/>
    <col min="13544" max="13544" width="12" style="45" customWidth="1"/>
    <col min="13545" max="13553" width="9" style="45" hidden="1" customWidth="1"/>
    <col min="13554" max="13555" width="9" style="45"/>
    <col min="13556" max="13556" width="10.5" style="45" customWidth="1"/>
    <col min="13557" max="13796" width="9" style="45"/>
    <col min="13797" max="13797" width="46.1333333333333" style="45" customWidth="1"/>
    <col min="13798" max="13798" width="16.5" style="45" customWidth="1"/>
    <col min="13799" max="13799" width="15.6333333333333" style="45" customWidth="1"/>
    <col min="13800" max="13800" width="12" style="45" customWidth="1"/>
    <col min="13801" max="13809" width="9" style="45" hidden="1" customWidth="1"/>
    <col min="13810" max="13811" width="9" style="45"/>
    <col min="13812" max="13812" width="10.5" style="45" customWidth="1"/>
    <col min="13813" max="14052" width="9" style="45"/>
    <col min="14053" max="14053" width="46.1333333333333" style="45" customWidth="1"/>
    <col min="14054" max="14054" width="16.5" style="45" customWidth="1"/>
    <col min="14055" max="14055" width="15.6333333333333" style="45" customWidth="1"/>
    <col min="14056" max="14056" width="12" style="45" customWidth="1"/>
    <col min="14057" max="14065" width="9" style="45" hidden="1" customWidth="1"/>
    <col min="14066" max="14067" width="9" style="45"/>
    <col min="14068" max="14068" width="10.5" style="45" customWidth="1"/>
    <col min="14069" max="14308" width="9" style="45"/>
    <col min="14309" max="14309" width="46.1333333333333" style="45" customWidth="1"/>
    <col min="14310" max="14310" width="16.5" style="45" customWidth="1"/>
    <col min="14311" max="14311" width="15.6333333333333" style="45" customWidth="1"/>
    <col min="14312" max="14312" width="12" style="45" customWidth="1"/>
    <col min="14313" max="14321" width="9" style="45" hidden="1" customWidth="1"/>
    <col min="14322" max="14323" width="9" style="45"/>
    <col min="14324" max="14324" width="10.5" style="45" customWidth="1"/>
    <col min="14325" max="14564" width="9" style="45"/>
    <col min="14565" max="14565" width="46.1333333333333" style="45" customWidth="1"/>
    <col min="14566" max="14566" width="16.5" style="45" customWidth="1"/>
    <col min="14567" max="14567" width="15.6333333333333" style="45" customWidth="1"/>
    <col min="14568" max="14568" width="12" style="45" customWidth="1"/>
    <col min="14569" max="14577" width="9" style="45" hidden="1" customWidth="1"/>
    <col min="14578" max="14579" width="9" style="45"/>
    <col min="14580" max="14580" width="10.5" style="45" customWidth="1"/>
    <col min="14581" max="14820" width="9" style="45"/>
    <col min="14821" max="14821" width="46.1333333333333" style="45" customWidth="1"/>
    <col min="14822" max="14822" width="16.5" style="45" customWidth="1"/>
    <col min="14823" max="14823" width="15.6333333333333" style="45" customWidth="1"/>
    <col min="14824" max="14824" width="12" style="45" customWidth="1"/>
    <col min="14825" max="14833" width="9" style="45" hidden="1" customWidth="1"/>
    <col min="14834" max="14835" width="9" style="45"/>
    <col min="14836" max="14836" width="10.5" style="45" customWidth="1"/>
    <col min="14837" max="15076" width="9" style="45"/>
    <col min="15077" max="15077" width="46.1333333333333" style="45" customWidth="1"/>
    <col min="15078" max="15078" width="16.5" style="45" customWidth="1"/>
    <col min="15079" max="15079" width="15.6333333333333" style="45" customWidth="1"/>
    <col min="15080" max="15080" width="12" style="45" customWidth="1"/>
    <col min="15081" max="15089" width="9" style="45" hidden="1" customWidth="1"/>
    <col min="15090" max="15091" width="9" style="45"/>
    <col min="15092" max="15092" width="10.5" style="45" customWidth="1"/>
    <col min="15093" max="15332" width="9" style="45"/>
    <col min="15333" max="15333" width="46.1333333333333" style="45" customWidth="1"/>
    <col min="15334" max="15334" width="16.5" style="45" customWidth="1"/>
    <col min="15335" max="15335" width="15.6333333333333" style="45" customWidth="1"/>
    <col min="15336" max="15336" width="12" style="45" customWidth="1"/>
    <col min="15337" max="15345" width="9" style="45" hidden="1" customWidth="1"/>
    <col min="15346" max="15347" width="9" style="45"/>
    <col min="15348" max="15348" width="10.5" style="45" customWidth="1"/>
    <col min="15349" max="15588" width="9" style="45"/>
    <col min="15589" max="15589" width="46.1333333333333" style="45" customWidth="1"/>
    <col min="15590" max="15590" width="16.5" style="45" customWidth="1"/>
    <col min="15591" max="15591" width="15.6333333333333" style="45" customWidth="1"/>
    <col min="15592" max="15592" width="12" style="45" customWidth="1"/>
    <col min="15593" max="15601" width="9" style="45" hidden="1" customWidth="1"/>
    <col min="15602" max="15603" width="9" style="45"/>
    <col min="15604" max="15604" width="10.5" style="45" customWidth="1"/>
    <col min="15605" max="15844" width="9" style="45"/>
    <col min="15845" max="15845" width="46.1333333333333" style="45" customWidth="1"/>
    <col min="15846" max="15846" width="16.5" style="45" customWidth="1"/>
    <col min="15847" max="15847" width="15.6333333333333" style="45" customWidth="1"/>
    <col min="15848" max="15848" width="12" style="45" customWidth="1"/>
    <col min="15849" max="15857" width="9" style="45" hidden="1" customWidth="1"/>
    <col min="15858" max="15859" width="9" style="45"/>
    <col min="15860" max="15860" width="10.5" style="45" customWidth="1"/>
    <col min="15861" max="16100" width="9" style="45"/>
    <col min="16101" max="16101" width="46.1333333333333" style="45" customWidth="1"/>
    <col min="16102" max="16102" width="16.5" style="45" customWidth="1"/>
    <col min="16103" max="16103" width="15.6333333333333" style="45" customWidth="1"/>
    <col min="16104" max="16104" width="12" style="45" customWidth="1"/>
    <col min="16105" max="16113" width="9" style="45" hidden="1" customWidth="1"/>
    <col min="16114" max="16115" width="9" style="45"/>
    <col min="16116" max="16116" width="10.5" style="45" customWidth="1"/>
    <col min="16117" max="16384" width="9" style="45"/>
  </cols>
  <sheetData>
    <row r="1" customHeight="1" spans="1:1">
      <c r="A1" s="46" t="s">
        <v>147</v>
      </c>
    </row>
    <row r="2" ht="45" customHeight="1" spans="1:4">
      <c r="A2" s="47" t="s">
        <v>148</v>
      </c>
      <c r="B2" s="47"/>
      <c r="C2" s="47"/>
      <c r="D2" s="47"/>
    </row>
    <row r="3" customHeight="1" spans="1:3">
      <c r="A3" s="48"/>
      <c r="B3" s="48"/>
      <c r="C3" s="49" t="s">
        <v>2</v>
      </c>
    </row>
    <row r="4" ht="45" customHeight="1" spans="1:4">
      <c r="A4" s="50" t="s">
        <v>46</v>
      </c>
      <c r="B4" s="50" t="s">
        <v>82</v>
      </c>
      <c r="C4" s="50" t="s">
        <v>144</v>
      </c>
      <c r="D4" s="51" t="s">
        <v>84</v>
      </c>
    </row>
    <row r="5" ht="30.75" customHeight="1" spans="1:4">
      <c r="A5" s="52" t="s">
        <v>47</v>
      </c>
      <c r="B5" s="53">
        <f>B6+B9+B12+B21+B24+B26+B31+B33</f>
        <v>23366</v>
      </c>
      <c r="C5" s="53">
        <f>C6+C9+C12+C21+C24+C26+C31+C33</f>
        <v>44715</v>
      </c>
      <c r="D5" s="54">
        <f t="shared" ref="D5:D17" si="0">IFERROR(ROUND((C5/B5)*100,2),"")</f>
        <v>191.37</v>
      </c>
    </row>
    <row r="6" s="43" customFormat="1" ht="30.75" customHeight="1" spans="1:4">
      <c r="A6" s="55" t="s">
        <v>54</v>
      </c>
      <c r="B6" s="56"/>
      <c r="C6" s="56"/>
      <c r="D6" s="54" t="str">
        <f t="shared" si="0"/>
        <v/>
      </c>
    </row>
    <row r="7" s="43" customFormat="1" ht="30.75" customHeight="1" spans="1:4">
      <c r="A7" s="57" t="s">
        <v>115</v>
      </c>
      <c r="B7" s="56"/>
      <c r="C7" s="56"/>
      <c r="D7" s="54" t="str">
        <f t="shared" si="0"/>
        <v/>
      </c>
    </row>
    <row r="8" s="43" customFormat="1" ht="30.75" customHeight="1" spans="1:4">
      <c r="A8" s="57" t="s">
        <v>116</v>
      </c>
      <c r="B8" s="58"/>
      <c r="C8" s="56"/>
      <c r="D8" s="54" t="str">
        <f t="shared" si="0"/>
        <v/>
      </c>
    </row>
    <row r="9" s="43" customFormat="1" ht="30.75" customHeight="1" spans="1:4">
      <c r="A9" s="55" t="s">
        <v>55</v>
      </c>
      <c r="B9" s="56">
        <f>SUM(B10:B11)</f>
        <v>7</v>
      </c>
      <c r="C9" s="56">
        <f>SUM(C10:C11)</f>
        <v>0</v>
      </c>
      <c r="D9" s="54">
        <f t="shared" si="0"/>
        <v>0</v>
      </c>
    </row>
    <row r="10" s="43" customFormat="1" ht="30.75" customHeight="1" spans="1:4">
      <c r="A10" s="57" t="s">
        <v>117</v>
      </c>
      <c r="B10" s="56">
        <v>7</v>
      </c>
      <c r="C10" s="56"/>
      <c r="D10" s="54">
        <f t="shared" si="0"/>
        <v>0</v>
      </c>
    </row>
    <row r="11" s="43" customFormat="1" ht="30.75" customHeight="1" spans="1:4">
      <c r="A11" s="57" t="s">
        <v>118</v>
      </c>
      <c r="B11" s="56"/>
      <c r="C11" s="56"/>
      <c r="D11" s="54" t="str">
        <f t="shared" si="0"/>
        <v/>
      </c>
    </row>
    <row r="12" s="43" customFormat="1" ht="30.75" customHeight="1" spans="1:4">
      <c r="A12" s="55" t="s">
        <v>58</v>
      </c>
      <c r="B12" s="56">
        <f>SUM(B13:B20)</f>
        <v>10490</v>
      </c>
      <c r="C12" s="56">
        <f>SUM(C13:C19)</f>
        <v>17100</v>
      </c>
      <c r="D12" s="54">
        <f t="shared" si="0"/>
        <v>163.01</v>
      </c>
    </row>
    <row r="13" s="43" customFormat="1" ht="30.75" customHeight="1" spans="1:4">
      <c r="A13" s="57" t="s">
        <v>119</v>
      </c>
      <c r="B13" s="56">
        <v>6399</v>
      </c>
      <c r="C13" s="56">
        <v>15600</v>
      </c>
      <c r="D13" s="54">
        <f t="shared" si="0"/>
        <v>243.79</v>
      </c>
    </row>
    <row r="14" s="43" customFormat="1" ht="30.75" customHeight="1" spans="1:4">
      <c r="A14" s="57" t="s">
        <v>120</v>
      </c>
      <c r="B14" s="56"/>
      <c r="C14" s="56"/>
      <c r="D14" s="54" t="str">
        <f t="shared" si="0"/>
        <v/>
      </c>
    </row>
    <row r="15" s="43" customFormat="1" ht="30.75" customHeight="1" spans="1:4">
      <c r="A15" s="57" t="s">
        <v>121</v>
      </c>
      <c r="B15" s="56"/>
      <c r="C15" s="56"/>
      <c r="D15" s="54" t="str">
        <f t="shared" si="0"/>
        <v/>
      </c>
    </row>
    <row r="16" s="43" customFormat="1" ht="30.75" customHeight="1" spans="1:4">
      <c r="A16" s="57" t="s">
        <v>122</v>
      </c>
      <c r="B16" s="56">
        <v>703</v>
      </c>
      <c r="C16" s="56">
        <v>1000</v>
      </c>
      <c r="D16" s="54">
        <f t="shared" si="0"/>
        <v>142.25</v>
      </c>
    </row>
    <row r="17" s="43" customFormat="1" ht="30.75" customHeight="1" spans="1:4">
      <c r="A17" s="57" t="s">
        <v>123</v>
      </c>
      <c r="B17" s="56"/>
      <c r="C17" s="56">
        <v>500</v>
      </c>
      <c r="D17" s="54" t="str">
        <f t="shared" si="0"/>
        <v/>
      </c>
    </row>
    <row r="18" s="43" customFormat="1" ht="30.75" customHeight="1" spans="1:4">
      <c r="A18" s="57" t="s">
        <v>124</v>
      </c>
      <c r="C18" s="56"/>
      <c r="D18" s="54" t="str">
        <f>IFERROR(ROUND((C18/B19)*100,2),"")</f>
        <v/>
      </c>
    </row>
    <row r="19" s="43" customFormat="1" ht="30.75" customHeight="1" spans="1:4">
      <c r="A19" s="57" t="s">
        <v>125</v>
      </c>
      <c r="B19" s="56"/>
      <c r="C19" s="56"/>
      <c r="D19" s="54" t="str">
        <f>IFERROR(ROUND((C19/#REF!)*100,2),"")</f>
        <v/>
      </c>
    </row>
    <row r="20" s="43" customFormat="1" ht="30.75" customHeight="1" spans="1:4">
      <c r="A20" s="59" t="s">
        <v>149</v>
      </c>
      <c r="B20" s="56">
        <v>3388</v>
      </c>
      <c r="C20" s="56"/>
      <c r="D20" s="54"/>
    </row>
    <row r="21" s="43" customFormat="1" ht="30.75" customHeight="1" spans="1:4">
      <c r="A21" s="55" t="s">
        <v>59</v>
      </c>
      <c r="B21" s="56"/>
      <c r="C21" s="56"/>
      <c r="D21" s="54" t="str">
        <f t="shared" ref="D21:D40" si="1">IFERROR(ROUND((C21/B21)*100,2),"")</f>
        <v/>
      </c>
    </row>
    <row r="22" s="43" customFormat="1" ht="30.75" customHeight="1" spans="1:4">
      <c r="A22" s="60" t="s">
        <v>126</v>
      </c>
      <c r="B22" s="56"/>
      <c r="C22" s="56"/>
      <c r="D22" s="54" t="str">
        <f t="shared" si="1"/>
        <v/>
      </c>
    </row>
    <row r="23" s="43" customFormat="1" ht="30.75" customHeight="1" spans="1:4">
      <c r="A23" s="60" t="s">
        <v>127</v>
      </c>
      <c r="B23" s="56"/>
      <c r="C23" s="56"/>
      <c r="D23" s="54" t="str">
        <f t="shared" si="1"/>
        <v/>
      </c>
    </row>
    <row r="24" s="43" customFormat="1" ht="30.75" customHeight="1" spans="1:4">
      <c r="A24" s="55" t="s">
        <v>60</v>
      </c>
      <c r="B24" s="56"/>
      <c r="C24" s="56"/>
      <c r="D24" s="54" t="str">
        <f t="shared" si="1"/>
        <v/>
      </c>
    </row>
    <row r="25" s="43" customFormat="1" ht="30.75" customHeight="1" spans="1:4">
      <c r="A25" s="60" t="s">
        <v>128</v>
      </c>
      <c r="B25" s="56"/>
      <c r="C25" s="56"/>
      <c r="D25" s="54" t="str">
        <f t="shared" si="1"/>
        <v/>
      </c>
    </row>
    <row r="26" s="43" customFormat="1" ht="30.75" customHeight="1" spans="1:4">
      <c r="A26" s="55" t="s">
        <v>72</v>
      </c>
      <c r="B26" s="56">
        <f>SUM(B27:B30)</f>
        <v>12869</v>
      </c>
      <c r="C26" s="56">
        <f>SUM(C27:C30)</f>
        <v>27615</v>
      </c>
      <c r="D26" s="54">
        <f t="shared" si="1"/>
        <v>214.59</v>
      </c>
    </row>
    <row r="27" s="43" customFormat="1" ht="30.75" customHeight="1" spans="1:4">
      <c r="A27" s="61" t="s">
        <v>129</v>
      </c>
      <c r="B27" s="56">
        <v>12685</v>
      </c>
      <c r="C27" s="62">
        <v>27615</v>
      </c>
      <c r="D27" s="54">
        <f t="shared" si="1"/>
        <v>217.7</v>
      </c>
    </row>
    <row r="28" ht="30.75" customHeight="1" spans="1:4">
      <c r="A28" s="61" t="s">
        <v>130</v>
      </c>
      <c r="B28" s="56"/>
      <c r="C28" s="62"/>
      <c r="D28" s="54" t="str">
        <f t="shared" si="1"/>
        <v/>
      </c>
    </row>
    <row r="29" ht="30.75" customHeight="1" spans="1:4">
      <c r="A29" s="63" t="s">
        <v>131</v>
      </c>
      <c r="B29" s="56"/>
      <c r="C29" s="62"/>
      <c r="D29" s="54" t="str">
        <f t="shared" si="1"/>
        <v/>
      </c>
    </row>
    <row r="30" ht="30.75" customHeight="1" spans="1:4">
      <c r="A30" s="60" t="s">
        <v>132</v>
      </c>
      <c r="B30" s="56">
        <v>184</v>
      </c>
      <c r="C30" s="62"/>
      <c r="D30" s="54">
        <f t="shared" si="1"/>
        <v>0</v>
      </c>
    </row>
    <row r="31" ht="30.75" customHeight="1" spans="1:4">
      <c r="A31" s="64" t="s">
        <v>71</v>
      </c>
      <c r="B31" s="56">
        <f>SUM(B32)</f>
        <v>0</v>
      </c>
      <c r="C31" s="62">
        <f>SUM(C32)</f>
        <v>0</v>
      </c>
      <c r="D31" s="54" t="str">
        <f t="shared" si="1"/>
        <v/>
      </c>
    </row>
    <row r="32" ht="30.75" customHeight="1" spans="1:4">
      <c r="A32" s="61" t="s">
        <v>133</v>
      </c>
      <c r="B32" s="56"/>
      <c r="C32" s="62"/>
      <c r="D32" s="54" t="str">
        <f t="shared" si="1"/>
        <v/>
      </c>
    </row>
    <row r="33" ht="30.75" customHeight="1" spans="1:4">
      <c r="A33" s="64" t="s">
        <v>134</v>
      </c>
      <c r="B33" s="56"/>
      <c r="C33" s="65"/>
      <c r="D33" s="54" t="str">
        <f t="shared" si="1"/>
        <v/>
      </c>
    </row>
    <row r="34" ht="30.75" customHeight="1" spans="1:4">
      <c r="A34" s="61" t="s">
        <v>135</v>
      </c>
      <c r="B34" s="56"/>
      <c r="C34" s="65"/>
      <c r="D34" s="54" t="str">
        <f t="shared" si="1"/>
        <v/>
      </c>
    </row>
    <row r="35" ht="30.75" customHeight="1" spans="1:4">
      <c r="A35" s="61" t="s">
        <v>136</v>
      </c>
      <c r="B35" s="56"/>
      <c r="C35" s="56"/>
      <c r="D35" s="54" t="str">
        <f t="shared" si="1"/>
        <v/>
      </c>
    </row>
    <row r="36" ht="30.75" customHeight="1" spans="1:4">
      <c r="A36" s="66" t="s">
        <v>137</v>
      </c>
      <c r="B36" s="67">
        <v>2229</v>
      </c>
      <c r="C36" s="65">
        <v>3000</v>
      </c>
      <c r="D36" s="54">
        <f t="shared" si="1"/>
        <v>134.59</v>
      </c>
    </row>
    <row r="37" ht="30.75" customHeight="1" spans="1:4">
      <c r="A37" s="68" t="s">
        <v>138</v>
      </c>
      <c r="B37" s="67"/>
      <c r="C37" s="67"/>
      <c r="D37" s="54" t="str">
        <f t="shared" si="1"/>
        <v/>
      </c>
    </row>
    <row r="38" ht="30.75" customHeight="1" spans="1:4">
      <c r="A38" s="55" t="s">
        <v>75</v>
      </c>
      <c r="B38" s="69"/>
      <c r="C38" s="67"/>
      <c r="D38" s="54" t="str">
        <f t="shared" si="1"/>
        <v/>
      </c>
    </row>
    <row r="39" ht="30.75" customHeight="1" spans="1:4">
      <c r="A39" s="55" t="s">
        <v>139</v>
      </c>
      <c r="B39" s="69">
        <v>29368</v>
      </c>
      <c r="C39" s="67">
        <v>12259</v>
      </c>
      <c r="D39" s="54">
        <f t="shared" si="1"/>
        <v>41.74</v>
      </c>
    </row>
    <row r="40" ht="21.75" customHeight="1" spans="1:4">
      <c r="A40" s="70" t="s">
        <v>140</v>
      </c>
      <c r="B40" s="67">
        <f>B39+B38+B37+B36+B5</f>
        <v>54963</v>
      </c>
      <c r="C40" s="67">
        <f>C39+C38+C37+C36+C5</f>
        <v>59974</v>
      </c>
      <c r="D40" s="54">
        <f t="shared" si="1"/>
        <v>109.12</v>
      </c>
    </row>
    <row r="41" s="43" customFormat="1" customHeight="1" spans="1:4">
      <c r="A41" s="45"/>
      <c r="B41" s="45"/>
      <c r="C41" s="71"/>
      <c r="D41" s="45"/>
    </row>
    <row r="42" s="44" customFormat="1" customHeight="1" spans="1:4">
      <c r="A42" s="45"/>
      <c r="B42" s="45"/>
      <c r="C42" s="45"/>
      <c r="D42" s="43"/>
    </row>
    <row r="43" customHeight="1" spans="4:4">
      <c r="D43" s="44"/>
    </row>
    <row r="46" s="43" customFormat="1" customHeight="1" spans="1:4">
      <c r="A46" s="45"/>
      <c r="B46" s="45"/>
      <c r="C46" s="45"/>
      <c r="D46" s="45"/>
    </row>
    <row r="47" customHeight="1" spans="4:4">
      <c r="D47" s="43"/>
    </row>
  </sheetData>
  <autoFilter ref="A4:D40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9" fitToHeight="3" orientation="portrait" horizontalDpi="600"/>
  <headerFooter>
    <oddFooter>&amp;C第&amp;P页/共&amp;N页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showZeros="0" view="pageBreakPreview" zoomScaleNormal="100" topLeftCell="A9" workbookViewId="0">
      <selection activeCell="V30" sqref="V30"/>
    </sheetView>
  </sheetViews>
  <sheetFormatPr defaultColWidth="9" defaultRowHeight="21" customHeight="1"/>
  <cols>
    <col min="1" max="1" width="39.3833333333333" style="7" customWidth="1"/>
    <col min="2" max="2" width="11.25" style="7" customWidth="1"/>
    <col min="3" max="3" width="43.8833333333333" style="7" customWidth="1"/>
    <col min="4" max="4" width="10.5" style="7" customWidth="1"/>
    <col min="5" max="5" width="9" style="7" hidden="1" customWidth="1"/>
    <col min="6" max="6" width="12.1333333333333" style="8" hidden="1" customWidth="1"/>
    <col min="7" max="7" width="12" style="7" hidden="1" customWidth="1"/>
    <col min="8" max="8" width="9" style="7" hidden="1" customWidth="1"/>
    <col min="9" max="9" width="10.3833333333333" style="7" hidden="1" customWidth="1"/>
    <col min="10" max="10" width="11.3833333333333" style="7" hidden="1" customWidth="1"/>
    <col min="11" max="16" width="9" style="7" hidden="1" customWidth="1"/>
    <col min="17" max="256" width="9" style="7"/>
    <col min="257" max="257" width="39.3833333333333" style="7" customWidth="1"/>
    <col min="258" max="258" width="9.38333333333333" style="7" customWidth="1"/>
    <col min="259" max="259" width="40.5" style="7" customWidth="1"/>
    <col min="260" max="260" width="9.25" style="7" customWidth="1"/>
    <col min="261" max="267" width="9" style="7" hidden="1" customWidth="1"/>
    <col min="268" max="512" width="9" style="7"/>
    <col min="513" max="513" width="39.3833333333333" style="7" customWidth="1"/>
    <col min="514" max="514" width="9.38333333333333" style="7" customWidth="1"/>
    <col min="515" max="515" width="40.5" style="7" customWidth="1"/>
    <col min="516" max="516" width="9.25" style="7" customWidth="1"/>
    <col min="517" max="523" width="9" style="7" hidden="1" customWidth="1"/>
    <col min="524" max="768" width="9" style="7"/>
    <col min="769" max="769" width="39.3833333333333" style="7" customWidth="1"/>
    <col min="770" max="770" width="9.38333333333333" style="7" customWidth="1"/>
    <col min="771" max="771" width="40.5" style="7" customWidth="1"/>
    <col min="772" max="772" width="9.25" style="7" customWidth="1"/>
    <col min="773" max="779" width="9" style="7" hidden="1" customWidth="1"/>
    <col min="780" max="1024" width="9" style="7"/>
    <col min="1025" max="1025" width="39.3833333333333" style="7" customWidth="1"/>
    <col min="1026" max="1026" width="9.38333333333333" style="7" customWidth="1"/>
    <col min="1027" max="1027" width="40.5" style="7" customWidth="1"/>
    <col min="1028" max="1028" width="9.25" style="7" customWidth="1"/>
    <col min="1029" max="1035" width="9" style="7" hidden="1" customWidth="1"/>
    <col min="1036" max="1280" width="9" style="7"/>
    <col min="1281" max="1281" width="39.3833333333333" style="7" customWidth="1"/>
    <col min="1282" max="1282" width="9.38333333333333" style="7" customWidth="1"/>
    <col min="1283" max="1283" width="40.5" style="7" customWidth="1"/>
    <col min="1284" max="1284" width="9.25" style="7" customWidth="1"/>
    <col min="1285" max="1291" width="9" style="7" hidden="1" customWidth="1"/>
    <col min="1292" max="1536" width="9" style="7"/>
    <col min="1537" max="1537" width="39.3833333333333" style="7" customWidth="1"/>
    <col min="1538" max="1538" width="9.38333333333333" style="7" customWidth="1"/>
    <col min="1539" max="1539" width="40.5" style="7" customWidth="1"/>
    <col min="1540" max="1540" width="9.25" style="7" customWidth="1"/>
    <col min="1541" max="1547" width="9" style="7" hidden="1" customWidth="1"/>
    <col min="1548" max="1792" width="9" style="7"/>
    <col min="1793" max="1793" width="39.3833333333333" style="7" customWidth="1"/>
    <col min="1794" max="1794" width="9.38333333333333" style="7" customWidth="1"/>
    <col min="1795" max="1795" width="40.5" style="7" customWidth="1"/>
    <col min="1796" max="1796" width="9.25" style="7" customWidth="1"/>
    <col min="1797" max="1803" width="9" style="7" hidden="1" customWidth="1"/>
    <col min="1804" max="2048" width="9" style="7"/>
    <col min="2049" max="2049" width="39.3833333333333" style="7" customWidth="1"/>
    <col min="2050" max="2050" width="9.38333333333333" style="7" customWidth="1"/>
    <col min="2051" max="2051" width="40.5" style="7" customWidth="1"/>
    <col min="2052" max="2052" width="9.25" style="7" customWidth="1"/>
    <col min="2053" max="2059" width="9" style="7" hidden="1" customWidth="1"/>
    <col min="2060" max="2304" width="9" style="7"/>
    <col min="2305" max="2305" width="39.3833333333333" style="7" customWidth="1"/>
    <col min="2306" max="2306" width="9.38333333333333" style="7" customWidth="1"/>
    <col min="2307" max="2307" width="40.5" style="7" customWidth="1"/>
    <col min="2308" max="2308" width="9.25" style="7" customWidth="1"/>
    <col min="2309" max="2315" width="9" style="7" hidden="1" customWidth="1"/>
    <col min="2316" max="2560" width="9" style="7"/>
    <col min="2561" max="2561" width="39.3833333333333" style="7" customWidth="1"/>
    <col min="2562" max="2562" width="9.38333333333333" style="7" customWidth="1"/>
    <col min="2563" max="2563" width="40.5" style="7" customWidth="1"/>
    <col min="2564" max="2564" width="9.25" style="7" customWidth="1"/>
    <col min="2565" max="2571" width="9" style="7" hidden="1" customWidth="1"/>
    <col min="2572" max="2816" width="9" style="7"/>
    <col min="2817" max="2817" width="39.3833333333333" style="7" customWidth="1"/>
    <col min="2818" max="2818" width="9.38333333333333" style="7" customWidth="1"/>
    <col min="2819" max="2819" width="40.5" style="7" customWidth="1"/>
    <col min="2820" max="2820" width="9.25" style="7" customWidth="1"/>
    <col min="2821" max="2827" width="9" style="7" hidden="1" customWidth="1"/>
    <col min="2828" max="3072" width="9" style="7"/>
    <col min="3073" max="3073" width="39.3833333333333" style="7" customWidth="1"/>
    <col min="3074" max="3074" width="9.38333333333333" style="7" customWidth="1"/>
    <col min="3075" max="3075" width="40.5" style="7" customWidth="1"/>
    <col min="3076" max="3076" width="9.25" style="7" customWidth="1"/>
    <col min="3077" max="3083" width="9" style="7" hidden="1" customWidth="1"/>
    <col min="3084" max="3328" width="9" style="7"/>
    <col min="3329" max="3329" width="39.3833333333333" style="7" customWidth="1"/>
    <col min="3330" max="3330" width="9.38333333333333" style="7" customWidth="1"/>
    <col min="3331" max="3331" width="40.5" style="7" customWidth="1"/>
    <col min="3332" max="3332" width="9.25" style="7" customWidth="1"/>
    <col min="3333" max="3339" width="9" style="7" hidden="1" customWidth="1"/>
    <col min="3340" max="3584" width="9" style="7"/>
    <col min="3585" max="3585" width="39.3833333333333" style="7" customWidth="1"/>
    <col min="3586" max="3586" width="9.38333333333333" style="7" customWidth="1"/>
    <col min="3587" max="3587" width="40.5" style="7" customWidth="1"/>
    <col min="3588" max="3588" width="9.25" style="7" customWidth="1"/>
    <col min="3589" max="3595" width="9" style="7" hidden="1" customWidth="1"/>
    <col min="3596" max="3840" width="9" style="7"/>
    <col min="3841" max="3841" width="39.3833333333333" style="7" customWidth="1"/>
    <col min="3842" max="3842" width="9.38333333333333" style="7" customWidth="1"/>
    <col min="3843" max="3843" width="40.5" style="7" customWidth="1"/>
    <col min="3844" max="3844" width="9.25" style="7" customWidth="1"/>
    <col min="3845" max="3851" width="9" style="7" hidden="1" customWidth="1"/>
    <col min="3852" max="4096" width="9" style="7"/>
    <col min="4097" max="4097" width="39.3833333333333" style="7" customWidth="1"/>
    <col min="4098" max="4098" width="9.38333333333333" style="7" customWidth="1"/>
    <col min="4099" max="4099" width="40.5" style="7" customWidth="1"/>
    <col min="4100" max="4100" width="9.25" style="7" customWidth="1"/>
    <col min="4101" max="4107" width="9" style="7" hidden="1" customWidth="1"/>
    <col min="4108" max="4352" width="9" style="7"/>
    <col min="4353" max="4353" width="39.3833333333333" style="7" customWidth="1"/>
    <col min="4354" max="4354" width="9.38333333333333" style="7" customWidth="1"/>
    <col min="4355" max="4355" width="40.5" style="7" customWidth="1"/>
    <col min="4356" max="4356" width="9.25" style="7" customWidth="1"/>
    <col min="4357" max="4363" width="9" style="7" hidden="1" customWidth="1"/>
    <col min="4364" max="4608" width="9" style="7"/>
    <col min="4609" max="4609" width="39.3833333333333" style="7" customWidth="1"/>
    <col min="4610" max="4610" width="9.38333333333333" style="7" customWidth="1"/>
    <col min="4611" max="4611" width="40.5" style="7" customWidth="1"/>
    <col min="4612" max="4612" width="9.25" style="7" customWidth="1"/>
    <col min="4613" max="4619" width="9" style="7" hidden="1" customWidth="1"/>
    <col min="4620" max="4864" width="9" style="7"/>
    <col min="4865" max="4865" width="39.3833333333333" style="7" customWidth="1"/>
    <col min="4866" max="4866" width="9.38333333333333" style="7" customWidth="1"/>
    <col min="4867" max="4867" width="40.5" style="7" customWidth="1"/>
    <col min="4868" max="4868" width="9.25" style="7" customWidth="1"/>
    <col min="4869" max="4875" width="9" style="7" hidden="1" customWidth="1"/>
    <col min="4876" max="5120" width="9" style="7"/>
    <col min="5121" max="5121" width="39.3833333333333" style="7" customWidth="1"/>
    <col min="5122" max="5122" width="9.38333333333333" style="7" customWidth="1"/>
    <col min="5123" max="5123" width="40.5" style="7" customWidth="1"/>
    <col min="5124" max="5124" width="9.25" style="7" customWidth="1"/>
    <col min="5125" max="5131" width="9" style="7" hidden="1" customWidth="1"/>
    <col min="5132" max="5376" width="9" style="7"/>
    <col min="5377" max="5377" width="39.3833333333333" style="7" customWidth="1"/>
    <col min="5378" max="5378" width="9.38333333333333" style="7" customWidth="1"/>
    <col min="5379" max="5379" width="40.5" style="7" customWidth="1"/>
    <col min="5380" max="5380" width="9.25" style="7" customWidth="1"/>
    <col min="5381" max="5387" width="9" style="7" hidden="1" customWidth="1"/>
    <col min="5388" max="5632" width="9" style="7"/>
    <col min="5633" max="5633" width="39.3833333333333" style="7" customWidth="1"/>
    <col min="5634" max="5634" width="9.38333333333333" style="7" customWidth="1"/>
    <col min="5635" max="5635" width="40.5" style="7" customWidth="1"/>
    <col min="5636" max="5636" width="9.25" style="7" customWidth="1"/>
    <col min="5637" max="5643" width="9" style="7" hidden="1" customWidth="1"/>
    <col min="5644" max="5888" width="9" style="7"/>
    <col min="5889" max="5889" width="39.3833333333333" style="7" customWidth="1"/>
    <col min="5890" max="5890" width="9.38333333333333" style="7" customWidth="1"/>
    <col min="5891" max="5891" width="40.5" style="7" customWidth="1"/>
    <col min="5892" max="5892" width="9.25" style="7" customWidth="1"/>
    <col min="5893" max="5899" width="9" style="7" hidden="1" customWidth="1"/>
    <col min="5900" max="6144" width="9" style="7"/>
    <col min="6145" max="6145" width="39.3833333333333" style="7" customWidth="1"/>
    <col min="6146" max="6146" width="9.38333333333333" style="7" customWidth="1"/>
    <col min="6147" max="6147" width="40.5" style="7" customWidth="1"/>
    <col min="6148" max="6148" width="9.25" style="7" customWidth="1"/>
    <col min="6149" max="6155" width="9" style="7" hidden="1" customWidth="1"/>
    <col min="6156" max="6400" width="9" style="7"/>
    <col min="6401" max="6401" width="39.3833333333333" style="7" customWidth="1"/>
    <col min="6402" max="6402" width="9.38333333333333" style="7" customWidth="1"/>
    <col min="6403" max="6403" width="40.5" style="7" customWidth="1"/>
    <col min="6404" max="6404" width="9.25" style="7" customWidth="1"/>
    <col min="6405" max="6411" width="9" style="7" hidden="1" customWidth="1"/>
    <col min="6412" max="6656" width="9" style="7"/>
    <col min="6657" max="6657" width="39.3833333333333" style="7" customWidth="1"/>
    <col min="6658" max="6658" width="9.38333333333333" style="7" customWidth="1"/>
    <col min="6659" max="6659" width="40.5" style="7" customWidth="1"/>
    <col min="6660" max="6660" width="9.25" style="7" customWidth="1"/>
    <col min="6661" max="6667" width="9" style="7" hidden="1" customWidth="1"/>
    <col min="6668" max="6912" width="9" style="7"/>
    <col min="6913" max="6913" width="39.3833333333333" style="7" customWidth="1"/>
    <col min="6914" max="6914" width="9.38333333333333" style="7" customWidth="1"/>
    <col min="6915" max="6915" width="40.5" style="7" customWidth="1"/>
    <col min="6916" max="6916" width="9.25" style="7" customWidth="1"/>
    <col min="6917" max="6923" width="9" style="7" hidden="1" customWidth="1"/>
    <col min="6924" max="7168" width="9" style="7"/>
    <col min="7169" max="7169" width="39.3833333333333" style="7" customWidth="1"/>
    <col min="7170" max="7170" width="9.38333333333333" style="7" customWidth="1"/>
    <col min="7171" max="7171" width="40.5" style="7" customWidth="1"/>
    <col min="7172" max="7172" width="9.25" style="7" customWidth="1"/>
    <col min="7173" max="7179" width="9" style="7" hidden="1" customWidth="1"/>
    <col min="7180" max="7424" width="9" style="7"/>
    <col min="7425" max="7425" width="39.3833333333333" style="7" customWidth="1"/>
    <col min="7426" max="7426" width="9.38333333333333" style="7" customWidth="1"/>
    <col min="7427" max="7427" width="40.5" style="7" customWidth="1"/>
    <col min="7428" max="7428" width="9.25" style="7" customWidth="1"/>
    <col min="7429" max="7435" width="9" style="7" hidden="1" customWidth="1"/>
    <col min="7436" max="7680" width="9" style="7"/>
    <col min="7681" max="7681" width="39.3833333333333" style="7" customWidth="1"/>
    <col min="7682" max="7682" width="9.38333333333333" style="7" customWidth="1"/>
    <col min="7683" max="7683" width="40.5" style="7" customWidth="1"/>
    <col min="7684" max="7684" width="9.25" style="7" customWidth="1"/>
    <col min="7685" max="7691" width="9" style="7" hidden="1" customWidth="1"/>
    <col min="7692" max="7936" width="9" style="7"/>
    <col min="7937" max="7937" width="39.3833333333333" style="7" customWidth="1"/>
    <col min="7938" max="7938" width="9.38333333333333" style="7" customWidth="1"/>
    <col min="7939" max="7939" width="40.5" style="7" customWidth="1"/>
    <col min="7940" max="7940" width="9.25" style="7" customWidth="1"/>
    <col min="7941" max="7947" width="9" style="7" hidden="1" customWidth="1"/>
    <col min="7948" max="8192" width="9" style="7"/>
    <col min="8193" max="8193" width="39.3833333333333" style="7" customWidth="1"/>
    <col min="8194" max="8194" width="9.38333333333333" style="7" customWidth="1"/>
    <col min="8195" max="8195" width="40.5" style="7" customWidth="1"/>
    <col min="8196" max="8196" width="9.25" style="7" customWidth="1"/>
    <col min="8197" max="8203" width="9" style="7" hidden="1" customWidth="1"/>
    <col min="8204" max="8448" width="9" style="7"/>
    <col min="8449" max="8449" width="39.3833333333333" style="7" customWidth="1"/>
    <col min="8450" max="8450" width="9.38333333333333" style="7" customWidth="1"/>
    <col min="8451" max="8451" width="40.5" style="7" customWidth="1"/>
    <col min="8452" max="8452" width="9.25" style="7" customWidth="1"/>
    <col min="8453" max="8459" width="9" style="7" hidden="1" customWidth="1"/>
    <col min="8460" max="8704" width="9" style="7"/>
    <col min="8705" max="8705" width="39.3833333333333" style="7" customWidth="1"/>
    <col min="8706" max="8706" width="9.38333333333333" style="7" customWidth="1"/>
    <col min="8707" max="8707" width="40.5" style="7" customWidth="1"/>
    <col min="8708" max="8708" width="9.25" style="7" customWidth="1"/>
    <col min="8709" max="8715" width="9" style="7" hidden="1" customWidth="1"/>
    <col min="8716" max="8960" width="9" style="7"/>
    <col min="8961" max="8961" width="39.3833333333333" style="7" customWidth="1"/>
    <col min="8962" max="8962" width="9.38333333333333" style="7" customWidth="1"/>
    <col min="8963" max="8963" width="40.5" style="7" customWidth="1"/>
    <col min="8964" max="8964" width="9.25" style="7" customWidth="1"/>
    <col min="8965" max="8971" width="9" style="7" hidden="1" customWidth="1"/>
    <col min="8972" max="9216" width="9" style="7"/>
    <col min="9217" max="9217" width="39.3833333333333" style="7" customWidth="1"/>
    <col min="9218" max="9218" width="9.38333333333333" style="7" customWidth="1"/>
    <col min="9219" max="9219" width="40.5" style="7" customWidth="1"/>
    <col min="9220" max="9220" width="9.25" style="7" customWidth="1"/>
    <col min="9221" max="9227" width="9" style="7" hidden="1" customWidth="1"/>
    <col min="9228" max="9472" width="9" style="7"/>
    <col min="9473" max="9473" width="39.3833333333333" style="7" customWidth="1"/>
    <col min="9474" max="9474" width="9.38333333333333" style="7" customWidth="1"/>
    <col min="9475" max="9475" width="40.5" style="7" customWidth="1"/>
    <col min="9476" max="9476" width="9.25" style="7" customWidth="1"/>
    <col min="9477" max="9483" width="9" style="7" hidden="1" customWidth="1"/>
    <col min="9484" max="9728" width="9" style="7"/>
    <col min="9729" max="9729" width="39.3833333333333" style="7" customWidth="1"/>
    <col min="9730" max="9730" width="9.38333333333333" style="7" customWidth="1"/>
    <col min="9731" max="9731" width="40.5" style="7" customWidth="1"/>
    <col min="9732" max="9732" width="9.25" style="7" customWidth="1"/>
    <col min="9733" max="9739" width="9" style="7" hidden="1" customWidth="1"/>
    <col min="9740" max="9984" width="9" style="7"/>
    <col min="9985" max="9985" width="39.3833333333333" style="7" customWidth="1"/>
    <col min="9986" max="9986" width="9.38333333333333" style="7" customWidth="1"/>
    <col min="9987" max="9987" width="40.5" style="7" customWidth="1"/>
    <col min="9988" max="9988" width="9.25" style="7" customWidth="1"/>
    <col min="9989" max="9995" width="9" style="7" hidden="1" customWidth="1"/>
    <col min="9996" max="10240" width="9" style="7"/>
    <col min="10241" max="10241" width="39.3833333333333" style="7" customWidth="1"/>
    <col min="10242" max="10242" width="9.38333333333333" style="7" customWidth="1"/>
    <col min="10243" max="10243" width="40.5" style="7" customWidth="1"/>
    <col min="10244" max="10244" width="9.25" style="7" customWidth="1"/>
    <col min="10245" max="10251" width="9" style="7" hidden="1" customWidth="1"/>
    <col min="10252" max="10496" width="9" style="7"/>
    <col min="10497" max="10497" width="39.3833333333333" style="7" customWidth="1"/>
    <col min="10498" max="10498" width="9.38333333333333" style="7" customWidth="1"/>
    <col min="10499" max="10499" width="40.5" style="7" customWidth="1"/>
    <col min="10500" max="10500" width="9.25" style="7" customWidth="1"/>
    <col min="10501" max="10507" width="9" style="7" hidden="1" customWidth="1"/>
    <col min="10508" max="10752" width="9" style="7"/>
    <col min="10753" max="10753" width="39.3833333333333" style="7" customWidth="1"/>
    <col min="10754" max="10754" width="9.38333333333333" style="7" customWidth="1"/>
    <col min="10755" max="10755" width="40.5" style="7" customWidth="1"/>
    <col min="10756" max="10756" width="9.25" style="7" customWidth="1"/>
    <col min="10757" max="10763" width="9" style="7" hidden="1" customWidth="1"/>
    <col min="10764" max="11008" width="9" style="7"/>
    <col min="11009" max="11009" width="39.3833333333333" style="7" customWidth="1"/>
    <col min="11010" max="11010" width="9.38333333333333" style="7" customWidth="1"/>
    <col min="11011" max="11011" width="40.5" style="7" customWidth="1"/>
    <col min="11012" max="11012" width="9.25" style="7" customWidth="1"/>
    <col min="11013" max="11019" width="9" style="7" hidden="1" customWidth="1"/>
    <col min="11020" max="11264" width="9" style="7"/>
    <col min="11265" max="11265" width="39.3833333333333" style="7" customWidth="1"/>
    <col min="11266" max="11266" width="9.38333333333333" style="7" customWidth="1"/>
    <col min="11267" max="11267" width="40.5" style="7" customWidth="1"/>
    <col min="11268" max="11268" width="9.25" style="7" customWidth="1"/>
    <col min="11269" max="11275" width="9" style="7" hidden="1" customWidth="1"/>
    <col min="11276" max="11520" width="9" style="7"/>
    <col min="11521" max="11521" width="39.3833333333333" style="7" customWidth="1"/>
    <col min="11522" max="11522" width="9.38333333333333" style="7" customWidth="1"/>
    <col min="11523" max="11523" width="40.5" style="7" customWidth="1"/>
    <col min="11524" max="11524" width="9.25" style="7" customWidth="1"/>
    <col min="11525" max="11531" width="9" style="7" hidden="1" customWidth="1"/>
    <col min="11532" max="11776" width="9" style="7"/>
    <col min="11777" max="11777" width="39.3833333333333" style="7" customWidth="1"/>
    <col min="11778" max="11778" width="9.38333333333333" style="7" customWidth="1"/>
    <col min="11779" max="11779" width="40.5" style="7" customWidth="1"/>
    <col min="11780" max="11780" width="9.25" style="7" customWidth="1"/>
    <col min="11781" max="11787" width="9" style="7" hidden="1" customWidth="1"/>
    <col min="11788" max="12032" width="9" style="7"/>
    <col min="12033" max="12033" width="39.3833333333333" style="7" customWidth="1"/>
    <col min="12034" max="12034" width="9.38333333333333" style="7" customWidth="1"/>
    <col min="12035" max="12035" width="40.5" style="7" customWidth="1"/>
    <col min="12036" max="12036" width="9.25" style="7" customWidth="1"/>
    <col min="12037" max="12043" width="9" style="7" hidden="1" customWidth="1"/>
    <col min="12044" max="12288" width="9" style="7"/>
    <col min="12289" max="12289" width="39.3833333333333" style="7" customWidth="1"/>
    <col min="12290" max="12290" width="9.38333333333333" style="7" customWidth="1"/>
    <col min="12291" max="12291" width="40.5" style="7" customWidth="1"/>
    <col min="12292" max="12292" width="9.25" style="7" customWidth="1"/>
    <col min="12293" max="12299" width="9" style="7" hidden="1" customWidth="1"/>
    <col min="12300" max="12544" width="9" style="7"/>
    <col min="12545" max="12545" width="39.3833333333333" style="7" customWidth="1"/>
    <col min="12546" max="12546" width="9.38333333333333" style="7" customWidth="1"/>
    <col min="12547" max="12547" width="40.5" style="7" customWidth="1"/>
    <col min="12548" max="12548" width="9.25" style="7" customWidth="1"/>
    <col min="12549" max="12555" width="9" style="7" hidden="1" customWidth="1"/>
    <col min="12556" max="12800" width="9" style="7"/>
    <col min="12801" max="12801" width="39.3833333333333" style="7" customWidth="1"/>
    <col min="12802" max="12802" width="9.38333333333333" style="7" customWidth="1"/>
    <col min="12803" max="12803" width="40.5" style="7" customWidth="1"/>
    <col min="12804" max="12804" width="9.25" style="7" customWidth="1"/>
    <col min="12805" max="12811" width="9" style="7" hidden="1" customWidth="1"/>
    <col min="12812" max="13056" width="9" style="7"/>
    <col min="13057" max="13057" width="39.3833333333333" style="7" customWidth="1"/>
    <col min="13058" max="13058" width="9.38333333333333" style="7" customWidth="1"/>
    <col min="13059" max="13059" width="40.5" style="7" customWidth="1"/>
    <col min="13060" max="13060" width="9.25" style="7" customWidth="1"/>
    <col min="13061" max="13067" width="9" style="7" hidden="1" customWidth="1"/>
    <col min="13068" max="13312" width="9" style="7"/>
    <col min="13313" max="13313" width="39.3833333333333" style="7" customWidth="1"/>
    <col min="13314" max="13314" width="9.38333333333333" style="7" customWidth="1"/>
    <col min="13315" max="13315" width="40.5" style="7" customWidth="1"/>
    <col min="13316" max="13316" width="9.25" style="7" customWidth="1"/>
    <col min="13317" max="13323" width="9" style="7" hidden="1" customWidth="1"/>
    <col min="13324" max="13568" width="9" style="7"/>
    <col min="13569" max="13569" width="39.3833333333333" style="7" customWidth="1"/>
    <col min="13570" max="13570" width="9.38333333333333" style="7" customWidth="1"/>
    <col min="13571" max="13571" width="40.5" style="7" customWidth="1"/>
    <col min="13572" max="13572" width="9.25" style="7" customWidth="1"/>
    <col min="13573" max="13579" width="9" style="7" hidden="1" customWidth="1"/>
    <col min="13580" max="13824" width="9" style="7"/>
    <col min="13825" max="13825" width="39.3833333333333" style="7" customWidth="1"/>
    <col min="13826" max="13826" width="9.38333333333333" style="7" customWidth="1"/>
    <col min="13827" max="13827" width="40.5" style="7" customWidth="1"/>
    <col min="13828" max="13828" width="9.25" style="7" customWidth="1"/>
    <col min="13829" max="13835" width="9" style="7" hidden="1" customWidth="1"/>
    <col min="13836" max="14080" width="9" style="7"/>
    <col min="14081" max="14081" width="39.3833333333333" style="7" customWidth="1"/>
    <col min="14082" max="14082" width="9.38333333333333" style="7" customWidth="1"/>
    <col min="14083" max="14083" width="40.5" style="7" customWidth="1"/>
    <col min="14084" max="14084" width="9.25" style="7" customWidth="1"/>
    <col min="14085" max="14091" width="9" style="7" hidden="1" customWidth="1"/>
    <col min="14092" max="14336" width="9" style="7"/>
    <col min="14337" max="14337" width="39.3833333333333" style="7" customWidth="1"/>
    <col min="14338" max="14338" width="9.38333333333333" style="7" customWidth="1"/>
    <col min="14339" max="14339" width="40.5" style="7" customWidth="1"/>
    <col min="14340" max="14340" width="9.25" style="7" customWidth="1"/>
    <col min="14341" max="14347" width="9" style="7" hidden="1" customWidth="1"/>
    <col min="14348" max="14592" width="9" style="7"/>
    <col min="14593" max="14593" width="39.3833333333333" style="7" customWidth="1"/>
    <col min="14594" max="14594" width="9.38333333333333" style="7" customWidth="1"/>
    <col min="14595" max="14595" width="40.5" style="7" customWidth="1"/>
    <col min="14596" max="14596" width="9.25" style="7" customWidth="1"/>
    <col min="14597" max="14603" width="9" style="7" hidden="1" customWidth="1"/>
    <col min="14604" max="14848" width="9" style="7"/>
    <col min="14849" max="14849" width="39.3833333333333" style="7" customWidth="1"/>
    <col min="14850" max="14850" width="9.38333333333333" style="7" customWidth="1"/>
    <col min="14851" max="14851" width="40.5" style="7" customWidth="1"/>
    <col min="14852" max="14852" width="9.25" style="7" customWidth="1"/>
    <col min="14853" max="14859" width="9" style="7" hidden="1" customWidth="1"/>
    <col min="14860" max="15104" width="9" style="7"/>
    <col min="15105" max="15105" width="39.3833333333333" style="7" customWidth="1"/>
    <col min="15106" max="15106" width="9.38333333333333" style="7" customWidth="1"/>
    <col min="15107" max="15107" width="40.5" style="7" customWidth="1"/>
    <col min="15108" max="15108" width="9.25" style="7" customWidth="1"/>
    <col min="15109" max="15115" width="9" style="7" hidden="1" customWidth="1"/>
    <col min="15116" max="15360" width="9" style="7"/>
    <col min="15361" max="15361" width="39.3833333333333" style="7" customWidth="1"/>
    <col min="15362" max="15362" width="9.38333333333333" style="7" customWidth="1"/>
    <col min="15363" max="15363" width="40.5" style="7" customWidth="1"/>
    <col min="15364" max="15364" width="9.25" style="7" customWidth="1"/>
    <col min="15365" max="15371" width="9" style="7" hidden="1" customWidth="1"/>
    <col min="15372" max="15616" width="9" style="7"/>
    <col min="15617" max="15617" width="39.3833333333333" style="7" customWidth="1"/>
    <col min="15618" max="15618" width="9.38333333333333" style="7" customWidth="1"/>
    <col min="15619" max="15619" width="40.5" style="7" customWidth="1"/>
    <col min="15620" max="15620" width="9.25" style="7" customWidth="1"/>
    <col min="15621" max="15627" width="9" style="7" hidden="1" customWidth="1"/>
    <col min="15628" max="15872" width="9" style="7"/>
    <col min="15873" max="15873" width="39.3833333333333" style="7" customWidth="1"/>
    <col min="15874" max="15874" width="9.38333333333333" style="7" customWidth="1"/>
    <col min="15875" max="15875" width="40.5" style="7" customWidth="1"/>
    <col min="15876" max="15876" width="9.25" style="7" customWidth="1"/>
    <col min="15877" max="15883" width="9" style="7" hidden="1" customWidth="1"/>
    <col min="15884" max="16128" width="9" style="7"/>
    <col min="16129" max="16129" width="39.3833333333333" style="7" customWidth="1"/>
    <col min="16130" max="16130" width="9.38333333333333" style="7" customWidth="1"/>
    <col min="16131" max="16131" width="40.5" style="7" customWidth="1"/>
    <col min="16132" max="16132" width="9.25" style="7" customWidth="1"/>
    <col min="16133" max="16139" width="9" style="7" hidden="1" customWidth="1"/>
    <col min="16140" max="16384" width="9" style="7"/>
  </cols>
  <sheetData>
    <row r="1" s="1" customFormat="1" ht="34.5" customHeight="1" spans="1:6">
      <c r="A1" s="9" t="s">
        <v>150</v>
      </c>
      <c r="F1" s="10"/>
    </row>
    <row r="2" s="2" customFormat="1" ht="33.75" customHeight="1" spans="1:6">
      <c r="A2" s="11" t="s">
        <v>151</v>
      </c>
      <c r="B2" s="11"/>
      <c r="C2" s="11"/>
      <c r="D2" s="11"/>
      <c r="F2" s="12"/>
    </row>
    <row r="3" ht="24.95" customHeight="1" spans="4:4">
      <c r="D3" s="13" t="s">
        <v>152</v>
      </c>
    </row>
    <row r="4" s="3" customFormat="1" ht="36" customHeight="1" spans="1:16">
      <c r="A4" s="14" t="s">
        <v>153</v>
      </c>
      <c r="B4" s="15" t="s">
        <v>154</v>
      </c>
      <c r="C4" s="14" t="s">
        <v>153</v>
      </c>
      <c r="D4" s="15" t="s">
        <v>155</v>
      </c>
      <c r="E4" s="16" t="s">
        <v>156</v>
      </c>
      <c r="F4" s="17"/>
      <c r="G4" s="17"/>
      <c r="H4" s="17" t="s">
        <v>157</v>
      </c>
      <c r="I4" s="17"/>
      <c r="J4" s="17"/>
      <c r="N4" s="42" t="s">
        <v>158</v>
      </c>
      <c r="O4" s="42" t="s">
        <v>159</v>
      </c>
      <c r="P4" s="42" t="s">
        <v>160</v>
      </c>
    </row>
    <row r="5" s="4" customFormat="1" ht="24" customHeight="1" spans="1:16">
      <c r="A5" s="18" t="s">
        <v>161</v>
      </c>
      <c r="B5" s="19">
        <f>SUM(B6:B20)</f>
        <v>0</v>
      </c>
      <c r="C5" s="20" t="s">
        <v>162</v>
      </c>
      <c r="D5" s="19">
        <f>SUM(D6:D10)</f>
        <v>0</v>
      </c>
      <c r="E5" s="21"/>
      <c r="F5" s="22" t="e">
        <v>#DIV/0!</v>
      </c>
      <c r="G5" s="23">
        <v>75600</v>
      </c>
      <c r="H5" s="24"/>
      <c r="I5" s="22" t="e">
        <v>#DIV/0!</v>
      </c>
      <c r="J5" s="23">
        <v>62455</v>
      </c>
      <c r="N5" s="42"/>
      <c r="O5" s="42"/>
      <c r="P5" s="42"/>
    </row>
    <row r="6" s="5" customFormat="1" ht="24" customHeight="1" spans="1:16">
      <c r="A6" s="25" t="s">
        <v>163</v>
      </c>
      <c r="B6" s="24"/>
      <c r="C6" s="26" t="s">
        <v>164</v>
      </c>
      <c r="D6" s="24"/>
      <c r="F6" s="27"/>
      <c r="N6" s="42">
        <v>5000</v>
      </c>
      <c r="O6" s="42">
        <v>200</v>
      </c>
      <c r="P6" s="42">
        <v>300</v>
      </c>
    </row>
    <row r="7" s="5" customFormat="1" ht="24" customHeight="1" spans="1:6">
      <c r="A7" s="25" t="s">
        <v>165</v>
      </c>
      <c r="B7" s="24"/>
      <c r="C7" s="26" t="s">
        <v>166</v>
      </c>
      <c r="D7" s="24"/>
      <c r="F7" s="27"/>
    </row>
    <row r="8" s="5" customFormat="1" ht="24" customHeight="1" spans="1:6">
      <c r="A8" s="25" t="s">
        <v>167</v>
      </c>
      <c r="B8" s="24"/>
      <c r="C8" s="26" t="s">
        <v>168</v>
      </c>
      <c r="D8" s="24"/>
      <c r="F8" s="27"/>
    </row>
    <row r="9" s="5" customFormat="1" ht="24" customHeight="1" spans="1:6">
      <c r="A9" s="25" t="s">
        <v>169</v>
      </c>
      <c r="B9" s="24"/>
      <c r="C9" s="26" t="s">
        <v>170</v>
      </c>
      <c r="D9" s="24"/>
      <c r="F9" s="27"/>
    </row>
    <row r="10" s="5" customFormat="1" ht="24" customHeight="1" spans="1:6">
      <c r="A10" s="25" t="s">
        <v>171</v>
      </c>
      <c r="B10" s="24"/>
      <c r="C10" s="26" t="s">
        <v>172</v>
      </c>
      <c r="D10" s="24"/>
      <c r="F10" s="27"/>
    </row>
    <row r="11" s="5" customFormat="1" ht="24" customHeight="1" spans="1:10">
      <c r="A11" s="25" t="s">
        <v>173</v>
      </c>
      <c r="B11" s="24"/>
      <c r="C11" s="20" t="s">
        <v>174</v>
      </c>
      <c r="D11" s="19">
        <f>SUM(D12:D18)</f>
        <v>0</v>
      </c>
      <c r="F11" s="27"/>
      <c r="H11" s="24"/>
      <c r="I11" s="22" t="e">
        <v>#DIV/0!</v>
      </c>
      <c r="J11" s="23">
        <v>12734</v>
      </c>
    </row>
    <row r="12" s="5" customFormat="1" ht="24" customHeight="1" spans="1:6">
      <c r="A12" s="25" t="s">
        <v>175</v>
      </c>
      <c r="B12" s="24"/>
      <c r="C12" s="26" t="s">
        <v>176</v>
      </c>
      <c r="D12" s="24"/>
      <c r="F12" s="27"/>
    </row>
    <row r="13" s="5" customFormat="1" ht="24" customHeight="1" spans="1:6">
      <c r="A13" s="25" t="s">
        <v>177</v>
      </c>
      <c r="B13" s="24"/>
      <c r="C13" s="26" t="s">
        <v>178</v>
      </c>
      <c r="D13" s="24"/>
      <c r="F13" s="27"/>
    </row>
    <row r="14" s="5" customFormat="1" ht="24" customHeight="1" spans="1:6">
      <c r="A14" s="25" t="s">
        <v>179</v>
      </c>
      <c r="B14" s="24"/>
      <c r="C14" s="26" t="s">
        <v>180</v>
      </c>
      <c r="D14" s="24"/>
      <c r="F14" s="27"/>
    </row>
    <row r="15" s="5" customFormat="1" ht="24" customHeight="1" spans="1:6">
      <c r="A15" s="25" t="s">
        <v>181</v>
      </c>
      <c r="B15" s="24"/>
      <c r="C15" s="26" t="s">
        <v>182</v>
      </c>
      <c r="D15" s="24"/>
      <c r="F15" s="27"/>
    </row>
    <row r="16" s="5" customFormat="1" ht="24" customHeight="1" spans="1:6">
      <c r="A16" s="25" t="s">
        <v>183</v>
      </c>
      <c r="B16" s="24"/>
      <c r="C16" s="26" t="s">
        <v>184</v>
      </c>
      <c r="D16" s="24"/>
      <c r="F16" s="27"/>
    </row>
    <row r="17" s="5" customFormat="1" ht="24" customHeight="1" spans="1:6">
      <c r="A17" s="25" t="s">
        <v>185</v>
      </c>
      <c r="B17" s="24"/>
      <c r="C17" s="26" t="s">
        <v>186</v>
      </c>
      <c r="D17" s="24"/>
      <c r="F17" s="27"/>
    </row>
    <row r="18" s="5" customFormat="1" ht="24" customHeight="1" spans="1:6">
      <c r="A18" s="25" t="s">
        <v>187</v>
      </c>
      <c r="B18" s="24"/>
      <c r="C18" s="26" t="s">
        <v>188</v>
      </c>
      <c r="D18" s="24"/>
      <c r="F18" s="27"/>
    </row>
    <row r="19" s="5" customFormat="1" ht="24" customHeight="1" spans="1:6">
      <c r="A19" s="25" t="s">
        <v>189</v>
      </c>
      <c r="B19" s="24"/>
      <c r="C19" s="20" t="s">
        <v>190</v>
      </c>
      <c r="D19" s="19"/>
      <c r="F19" s="27"/>
    </row>
    <row r="20" s="5" customFormat="1" ht="24" customHeight="1" spans="1:6">
      <c r="A20" s="28" t="s">
        <v>191</v>
      </c>
      <c r="B20" s="24"/>
      <c r="C20" s="26" t="s">
        <v>190</v>
      </c>
      <c r="D20" s="24"/>
      <c r="F20" s="27"/>
    </row>
    <row r="21" s="4" customFormat="1" ht="24" customHeight="1" spans="1:7">
      <c r="A21" s="18" t="s">
        <v>192</v>
      </c>
      <c r="B21" s="19">
        <f>SUM(B22:B23)</f>
        <v>0</v>
      </c>
      <c r="C21" s="29"/>
      <c r="D21" s="24"/>
      <c r="E21" s="21"/>
      <c r="F21" s="22" t="e">
        <v>#DIV/0!</v>
      </c>
      <c r="G21" s="23">
        <v>14400</v>
      </c>
    </row>
    <row r="22" s="5" customFormat="1" ht="24" customHeight="1" spans="1:6">
      <c r="A22" s="25" t="s">
        <v>193</v>
      </c>
      <c r="B22" s="24"/>
      <c r="C22" s="26"/>
      <c r="D22" s="24"/>
      <c r="F22" s="27"/>
    </row>
    <row r="23" s="5" customFormat="1" ht="24" customHeight="1" spans="1:6">
      <c r="A23" s="25" t="s">
        <v>194</v>
      </c>
      <c r="B23" s="24"/>
      <c r="C23" s="26"/>
      <c r="D23" s="24"/>
      <c r="F23" s="27"/>
    </row>
    <row r="24" s="4" customFormat="1" ht="24" customHeight="1" spans="1:6">
      <c r="A24" s="18" t="s">
        <v>195</v>
      </c>
      <c r="B24" s="19"/>
      <c r="C24" s="26"/>
      <c r="D24" s="24"/>
      <c r="F24" s="22"/>
    </row>
    <row r="25" s="5" customFormat="1" ht="32.25" customHeight="1" spans="1:6">
      <c r="A25" s="28" t="s">
        <v>196</v>
      </c>
      <c r="B25" s="24"/>
      <c r="C25" s="26"/>
      <c r="D25" s="24"/>
      <c r="F25" s="27"/>
    </row>
    <row r="26" s="5" customFormat="1" ht="24" customHeight="1" spans="1:6">
      <c r="A26" s="25"/>
      <c r="B26" s="24"/>
      <c r="C26" s="26"/>
      <c r="D26" s="24"/>
      <c r="F26" s="27"/>
    </row>
    <row r="27" s="5" customFormat="1" ht="24" customHeight="1" spans="1:10">
      <c r="A27" s="30" t="s">
        <v>197</v>
      </c>
      <c r="B27" s="19">
        <f>B24+B21+B5</f>
        <v>0</v>
      </c>
      <c r="C27" s="31" t="s">
        <v>198</v>
      </c>
      <c r="D27" s="19">
        <f>D19+D11+D5</f>
        <v>0</v>
      </c>
      <c r="F27" s="22" t="e">
        <v>#DIV/0!</v>
      </c>
      <c r="I27" s="22" t="e">
        <v>#DIV/0!</v>
      </c>
      <c r="J27" s="23">
        <v>75189</v>
      </c>
    </row>
    <row r="28" s="6" customFormat="1" ht="24" customHeight="1" spans="1:6">
      <c r="A28" s="32" t="s">
        <v>199</v>
      </c>
      <c r="B28" s="24">
        <v>42</v>
      </c>
      <c r="C28" s="33" t="s">
        <v>200</v>
      </c>
      <c r="D28" s="24"/>
      <c r="F28" s="34"/>
    </row>
    <row r="29" s="5" customFormat="1" ht="24" customHeight="1" spans="1:6">
      <c r="A29" s="35" t="s">
        <v>201</v>
      </c>
      <c r="B29" s="24">
        <v>62</v>
      </c>
      <c r="C29" s="33" t="s">
        <v>202</v>
      </c>
      <c r="D29" s="24"/>
      <c r="F29" s="27"/>
    </row>
    <row r="30" s="5" customFormat="1" ht="24" customHeight="1" spans="1:6">
      <c r="A30" s="35" t="s">
        <v>203</v>
      </c>
      <c r="B30" s="24"/>
      <c r="C30" s="36" t="s">
        <v>204</v>
      </c>
      <c r="D30" s="24">
        <v>104</v>
      </c>
      <c r="F30" s="27"/>
    </row>
    <row r="31" s="5" customFormat="1" ht="24" customHeight="1" spans="1:6">
      <c r="A31" s="35"/>
      <c r="B31" s="24"/>
      <c r="C31" s="37"/>
      <c r="D31" s="24"/>
      <c r="F31" s="27"/>
    </row>
    <row r="32" s="5" customFormat="1" ht="24" customHeight="1" spans="1:6">
      <c r="A32" s="38" t="s">
        <v>112</v>
      </c>
      <c r="B32" s="19">
        <f>SUM(B27:B30)</f>
        <v>104</v>
      </c>
      <c r="C32" s="38" t="s">
        <v>140</v>
      </c>
      <c r="D32" s="19">
        <f>SUM(D27:D30)</f>
        <v>104</v>
      </c>
      <c r="F32" s="27"/>
    </row>
    <row r="33" s="5" customFormat="1" customHeight="1" spans="3:6">
      <c r="C33" s="39"/>
      <c r="D33" s="40"/>
      <c r="F33" s="27"/>
    </row>
    <row r="34" s="5" customFormat="1" customHeight="1" spans="2:6">
      <c r="B34" s="41">
        <v>0</v>
      </c>
      <c r="F34" s="27"/>
    </row>
    <row r="35" s="4" customFormat="1" customHeight="1" spans="1:6">
      <c r="A35" s="5"/>
      <c r="B35" s="41"/>
      <c r="C35" s="5"/>
      <c r="D35" s="5"/>
      <c r="F35" s="22"/>
    </row>
    <row r="36" s="5" customFormat="1" customHeight="1" spans="6:6">
      <c r="F36" s="27"/>
    </row>
    <row r="37" s="5" customFormat="1" customHeight="1" spans="6:6">
      <c r="F37" s="27"/>
    </row>
    <row r="38" s="5" customFormat="1" customHeight="1" spans="3:6">
      <c r="C38" s="4"/>
      <c r="D38" s="4"/>
      <c r="F38" s="27"/>
    </row>
    <row r="39" s="5" customFormat="1" customHeight="1" spans="6:6">
      <c r="F39" s="27"/>
    </row>
    <row r="40" s="5" customFormat="1" customHeight="1" spans="6:6">
      <c r="F40" s="27"/>
    </row>
    <row r="41" s="4" customFormat="1" customHeight="1" spans="1:6">
      <c r="A41" s="5"/>
      <c r="B41" s="5"/>
      <c r="C41" s="5"/>
      <c r="D41" s="5"/>
      <c r="F41" s="22"/>
    </row>
    <row r="42" s="5" customFormat="1" customHeight="1" spans="6:6">
      <c r="F42" s="27"/>
    </row>
    <row r="43" s="5" customFormat="1" customHeight="1" spans="6:6">
      <c r="F43" s="27"/>
    </row>
    <row r="44" s="5" customFormat="1" customHeight="1" spans="3:6">
      <c r="C44" s="4"/>
      <c r="D44" s="4"/>
      <c r="F44" s="27"/>
    </row>
    <row r="45" s="5" customFormat="1" customHeight="1" spans="6:6">
      <c r="F45" s="27"/>
    </row>
    <row r="46" s="5" customFormat="1" customHeight="1" spans="6:6">
      <c r="F46" s="27"/>
    </row>
    <row r="47" s="5" customFormat="1" customHeight="1" spans="6:6">
      <c r="F47" s="27"/>
    </row>
    <row r="48" s="5" customFormat="1" customHeight="1" spans="6:6">
      <c r="F48" s="27"/>
    </row>
  </sheetData>
  <mergeCells count="3">
    <mergeCell ref="A2:D2"/>
    <mergeCell ref="E4:G4"/>
    <mergeCell ref="H4:J4"/>
  </mergeCells>
  <printOptions horizontalCentered="1"/>
  <pageMargins left="0.786805555555556" right="0.786805555555556" top="0.786805555555556" bottom="0.786805555555556" header="0.313888888888889" footer="0.313888888888889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1-2023年县（市）区收入</vt:lpstr>
      <vt:lpstr>2-2023年县（市）区支出</vt:lpstr>
      <vt:lpstr>11-2024年县（市）区收入</vt:lpstr>
      <vt:lpstr>12-2024年县（市）区支出</vt:lpstr>
      <vt:lpstr>27-2023县（市）区基金收入</vt:lpstr>
      <vt:lpstr>28-2023县（市）区基金支出</vt:lpstr>
      <vt:lpstr>35-2024县（市）区基金收入</vt:lpstr>
      <vt:lpstr>36-2024县（市）区基金支出</vt:lpstr>
      <vt:lpstr>48-2024年全市国有资本经营收支预算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李祥兵</dc:creator>
  <cp:lastModifiedBy>suerte</cp:lastModifiedBy>
  <dcterms:created xsi:type="dcterms:W3CDTF">2019-01-25T01:40:00Z</dcterms:created>
  <cp:lastPrinted>2020-05-06T01:54:00Z</cp:lastPrinted>
  <dcterms:modified xsi:type="dcterms:W3CDTF">2024-01-17T09:33:35Z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FCF1350E3E234F19BEDB208F6B7FD733</vt:lpwstr>
  </property>
  <property fmtid="{D5CDD505-2E9C-101B-9397-08002B2CF9AE}" pid="4" name="KSOReadingLayout">
    <vt:bool>true</vt:bool>
  </property>
</Properties>
</file>